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dfs\Finance_temporary work\Taxonomy\2025\Meridiam reporting 2025 Jan. 2026\"/>
    </mc:Choice>
  </mc:AlternateContent>
  <xr:revisionPtr revIDLastSave="0" documentId="13_ncr:1_{365D04BD-9C4C-4EBE-9639-0DD6FCA187CF}" xr6:coauthVersionLast="47" xr6:coauthVersionMax="47" xr10:uidLastSave="{00000000-0000-0000-0000-000000000000}"/>
  <bookViews>
    <workbookView xWindow="-28920" yWindow="1440" windowWidth="29040" windowHeight="15720" xr2:uid="{40EBDA80-BF7A-4CD2-856E-55A79BCB5D9F}"/>
  </bookViews>
  <sheets>
    <sheet name="CAPEX" sheetId="1" r:id="rId1"/>
    <sheet name="Turnover" sheetId="2" r:id="rId2"/>
    <sheet name="OPE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C16" i="3"/>
  <c r="C17" i="3"/>
  <c r="C18" i="3"/>
  <c r="C19" i="3"/>
  <c r="C15" i="3"/>
  <c r="C19" i="2"/>
  <c r="C14" i="2" l="1"/>
  <c r="C15" i="2"/>
  <c r="C13" i="2"/>
  <c r="D16" i="2"/>
  <c r="D20" i="2" l="1"/>
  <c r="C20" i="2" s="1"/>
  <c r="C16" i="2"/>
  <c r="D17" i="2"/>
  <c r="C17" i="2" s="1"/>
  <c r="E16" i="2" l="1"/>
  <c r="E17" i="2"/>
  <c r="E13" i="2"/>
  <c r="E15" i="2"/>
  <c r="E19" i="2"/>
  <c r="E14" i="2"/>
  <c r="C20" i="1"/>
  <c r="C21" i="1" s="1"/>
  <c r="C24" i="1" l="1"/>
  <c r="E12" i="1" s="1"/>
  <c r="D20" i="3"/>
  <c r="S21" i="1"/>
  <c r="S20" i="1"/>
  <c r="D21" i="3" l="1"/>
  <c r="C21" i="3" s="1"/>
  <c r="C20" i="3"/>
  <c r="E13" i="1"/>
  <c r="E14" i="1"/>
  <c r="D24" i="3"/>
  <c r="C24" i="3" s="1"/>
  <c r="E20" i="3" l="1"/>
  <c r="E21" i="3"/>
  <c r="E15" i="3"/>
  <c r="E18" i="3"/>
  <c r="J20" i="3" s="1"/>
  <c r="J21" i="3" s="1"/>
  <c r="E23" i="3"/>
  <c r="E17" i="3"/>
  <c r="E19" i="3"/>
  <c r="E16" i="3"/>
  <c r="F16" i="2"/>
  <c r="F17" i="2" s="1"/>
  <c r="F20" i="3" l="1"/>
  <c r="F21" i="3" s="1"/>
  <c r="D23" i="1"/>
  <c r="D19" i="1"/>
  <c r="D18" i="1"/>
  <c r="D17" i="1"/>
  <c r="D16" i="1"/>
  <c r="D15" i="1"/>
  <c r="D14" i="1"/>
  <c r="D13" i="1"/>
  <c r="D12" i="1"/>
  <c r="G16" i="2" l="1"/>
  <c r="G17" i="2" s="1"/>
  <c r="D20" i="1"/>
  <c r="D21" i="1" l="1"/>
  <c r="E18" i="1" l="1"/>
  <c r="E17" i="1"/>
  <c r="E19" i="1"/>
  <c r="J20" i="1" s="1"/>
  <c r="Z7" i="1" s="1"/>
  <c r="E23" i="1"/>
  <c r="E15" i="1"/>
  <c r="D24" i="1"/>
  <c r="E16" i="1"/>
  <c r="F20" i="1" l="1"/>
  <c r="Z5" i="1" s="1"/>
  <c r="E20" i="1"/>
  <c r="E21" i="1" s="1"/>
  <c r="G20" i="1"/>
  <c r="Z6" i="1" s="1"/>
</calcChain>
</file>

<file path=xl/sharedStrings.xml><?xml version="1.0" encoding="utf-8"?>
<sst xmlns="http://schemas.openxmlformats.org/spreadsheetml/2006/main" count="468" uniqueCount="102">
  <si>
    <t>Financial year 2024</t>
  </si>
  <si>
    <t>Year</t>
  </si>
  <si>
    <t>Substantial contribution criteria</t>
  </si>
  <si>
    <t>DNSH criteria (‘Does Not Significantly Harm’)</t>
  </si>
  <si>
    <t>Дял на КР / общо КР</t>
  </si>
  <si>
    <t>Economic Activities (1)</t>
  </si>
  <si>
    <t>Code (2)</t>
  </si>
  <si>
    <t>CapEx (3)</t>
  </si>
  <si>
    <t>Proportion of CapEx, year N (4)</t>
  </si>
  <si>
    <t>Climate Change Mitigation (5)</t>
  </si>
  <si>
    <t>Climate Change Adaptation (6)</t>
  </si>
  <si>
    <t>Water (7)</t>
  </si>
  <si>
    <t>Pollution (8)</t>
  </si>
  <si>
    <t>Circular Economy(9)</t>
  </si>
  <si>
    <t>Biodiversity(10)</t>
  </si>
  <si>
    <t>Climate Change Mitigation (11)</t>
  </si>
  <si>
    <t>Climate Change Adaptation (12)</t>
  </si>
  <si>
    <t>Water (13)</t>
  </si>
  <si>
    <t>Pollution (14)</t>
  </si>
  <si>
    <t>Circular Economy (15)</t>
  </si>
  <si>
    <t>Biodiversity (16)</t>
  </si>
  <si>
    <t>Minimum Safeguards (17)</t>
  </si>
  <si>
    <t>Proportion of Taxonomy-aligned (A.1.) or eligible (A.2.) CapEx, year N-1 (18)</t>
  </si>
  <si>
    <t>Category enabling activity (19)</t>
  </si>
  <si>
    <t>Category transitional activity (20)</t>
  </si>
  <si>
    <t xml:space="preserve">Съобразени с таксономията по цел </t>
  </si>
  <si>
    <t>Допустими за таксономията по цел</t>
  </si>
  <si>
    <t>Text</t>
  </si>
  <si>
    <t>EUR</t>
  </si>
  <si>
    <t>BGN</t>
  </si>
  <si>
    <t>%</t>
  </si>
  <si>
    <t>Y; N; N/EL</t>
  </si>
  <si>
    <t>Е</t>
  </si>
  <si>
    <t>T</t>
  </si>
  <si>
    <t>СИК</t>
  </si>
  <si>
    <t>A.  TAXONOMY-ELIGIBLE ACTIVITIES</t>
  </si>
  <si>
    <t>АИК</t>
  </si>
  <si>
    <t>A.1.  Environmentally sustainable activities (Taxonomy-aligned)</t>
  </si>
  <si>
    <t>КИ</t>
  </si>
  <si>
    <t>Turnover of environmentally sustainable activities (Taxonomy_x0002_aligned) (A.1)</t>
  </si>
  <si>
    <t>N</t>
  </si>
  <si>
    <t>Of which enabling</t>
  </si>
  <si>
    <t>Of which transitional</t>
  </si>
  <si>
    <t>A.2.  Taxonomy-eligible but not environmentally sustainable activities (not Taxonomy-aligned activities) ()</t>
  </si>
  <si>
    <t>Installation, maintenance, and repair of charging stations for electric vehicles in buildings (and parking spaces attached to buildings)</t>
  </si>
  <si>
    <t>CCM 7.4</t>
  </si>
  <si>
    <t>Y</t>
  </si>
  <si>
    <t>Installation, maintenance, and repair of energy efficiency equipment</t>
  </si>
  <si>
    <t>CCM 7.3</t>
  </si>
  <si>
    <t>E</t>
  </si>
  <si>
    <t>Installation, maintenance and repair of renewable energy technologies</t>
  </si>
  <si>
    <t>CCM 7.6</t>
  </si>
  <si>
    <t>Low carbon airport infrastructure</t>
  </si>
  <si>
    <t>CCM 6.17</t>
  </si>
  <si>
    <t>Air transport ground handling operations</t>
  </si>
  <si>
    <t>CCM 6.20</t>
  </si>
  <si>
    <t>Airport infrastructure</t>
  </si>
  <si>
    <t>CCA 6.17</t>
  </si>
  <si>
    <t>Flood risk prevention and protection infrastructure</t>
  </si>
  <si>
    <t>CCA 14.2</t>
  </si>
  <si>
    <t>Maintenance of roads and motorways</t>
  </si>
  <si>
    <t>CEY 3.4</t>
  </si>
  <si>
    <t>Turnover of Taxonomy-eligible but not environmentally sustainable activities (not Taxonomy-aligned activities) (A.2)</t>
  </si>
  <si>
    <t>Total (A.1+A.2)</t>
  </si>
  <si>
    <t>B. TAXONOMY-NON-ELIGIBLE ACTIVITIES</t>
  </si>
  <si>
    <t>Turnover of Taxonomy-non-eligible activities</t>
  </si>
  <si>
    <t>Total (A+B)</t>
  </si>
  <si>
    <t>100 %</t>
  </si>
  <si>
    <t>Template: Proportion of turnover from products or services associated with Taxonomy-aligned economic activities – disclosure covering year N</t>
  </si>
  <si>
    <t>Financial year N</t>
  </si>
  <si>
    <t>DNSH criteria (‘Does Not Significantly Harm’) ()</t>
  </si>
  <si>
    <t>Code () (2)</t>
  </si>
  <si>
    <t>Turnover (3)</t>
  </si>
  <si>
    <t>Proportion of Turnover, year N (4)</t>
  </si>
  <si>
    <t>Circular Economy (9)</t>
  </si>
  <si>
    <t>Biodiversity (10)</t>
  </si>
  <si>
    <t>Proportion of Taxonomy-aligned (A.1.) or -eligible (A.2.) turnover, year N-1 (18)</t>
  </si>
  <si>
    <r>
      <t>Y; N; N/EL</t>
    </r>
    <r>
      <rPr>
        <sz val="8"/>
        <color theme="1"/>
        <rFont val="Arial"/>
        <family val="2"/>
        <charset val="204"/>
      </rPr>
      <t> </t>
    </r>
    <r>
      <rPr>
        <sz val="8"/>
        <color rgb="FF337AB7"/>
        <rFont val="Arial"/>
        <family val="2"/>
        <charset val="204"/>
      </rPr>
      <t>(</t>
    </r>
    <r>
      <rPr>
        <vertAlign val="superscript"/>
        <sz val="8"/>
        <color rgb="FF337AB7"/>
        <rFont val="Arial"/>
        <family val="2"/>
        <charset val="204"/>
      </rPr>
      <t>)</t>
    </r>
    <r>
      <rPr>
        <sz val="8"/>
        <color theme="1"/>
        <rFont val="Arial"/>
        <family val="2"/>
        <charset val="204"/>
      </rPr>
      <t> </t>
    </r>
    <r>
      <rPr>
        <sz val="8"/>
        <color rgb="FF337AB7"/>
        <rFont val="Arial"/>
        <family val="2"/>
        <charset val="204"/>
      </rPr>
      <t>(</t>
    </r>
    <r>
      <rPr>
        <vertAlign val="superscript"/>
        <sz val="8"/>
        <color rgb="FF337AB7"/>
        <rFont val="Arial"/>
        <family val="2"/>
        <charset val="204"/>
      </rPr>
      <t>)</t>
    </r>
  </si>
  <si>
    <t>Y/N</t>
  </si>
  <si>
    <r>
      <t>A.  </t>
    </r>
    <r>
      <rPr>
        <b/>
        <sz val="8"/>
        <color theme="1"/>
        <rFont val="Arial"/>
        <family val="2"/>
        <charset val="204"/>
      </rPr>
      <t>TAXONOMY-ELIGIBLE ACTIVITIES</t>
    </r>
  </si>
  <si>
    <r>
      <t>A.1.  </t>
    </r>
    <r>
      <rPr>
        <b/>
        <sz val="8"/>
        <color theme="1"/>
        <rFont val="Arial"/>
        <family val="2"/>
        <charset val="204"/>
      </rPr>
      <t>Environmentally sustainable activities (Taxonomy-aligned)</t>
    </r>
  </si>
  <si>
    <t>Not applicable</t>
  </si>
  <si>
    <t>Turnover of environmentally sustainable activities (Taxonomy-aligned) (A.1)</t>
  </si>
  <si>
    <t>No</t>
  </si>
  <si>
    <t>EL; N/EL ()</t>
  </si>
  <si>
    <t>Acquisition and ownership of buildings</t>
  </si>
  <si>
    <t>CCM 7.7</t>
  </si>
  <si>
    <r>
      <t>A.  </t>
    </r>
    <r>
      <rPr>
        <b/>
        <sz val="8"/>
        <color theme="1"/>
        <rFont val="Arial"/>
        <family val="2"/>
        <charset val="204"/>
      </rPr>
      <t>Turnover of Taxonomy-eligible activities </t>
    </r>
    <r>
      <rPr>
        <b/>
        <i/>
        <sz val="8"/>
        <color theme="1"/>
        <rFont val="Arial"/>
        <family val="2"/>
        <charset val="204"/>
      </rPr>
      <t>(A.1+A.2)</t>
    </r>
  </si>
  <si>
    <r>
      <t>B.  </t>
    </r>
    <r>
      <rPr>
        <b/>
        <sz val="8"/>
        <color theme="1"/>
        <rFont val="Arial"/>
        <family val="2"/>
        <charset val="204"/>
      </rPr>
      <t>TAXONOMY-NON-ELIGIBLE ACTIVITIES</t>
    </r>
  </si>
  <si>
    <t>TOTAL</t>
  </si>
  <si>
    <t>Template: Proportion of CapEx from products or services associated with Taxonomy-aligned economic activities – disclosure covering year 2025</t>
  </si>
  <si>
    <t>Template: Proportion of OpEx from products or services associated with Taxonomy-aligned economic activities – disclosure covering year N</t>
  </si>
  <si>
    <t>DNSH criteria (‘Does Not Significantly Harm)</t>
  </si>
  <si>
    <t>OpEx (3)</t>
  </si>
  <si>
    <t>Proportion of OpEx, year N (4)</t>
  </si>
  <si>
    <t>Proportion of Taxonomy-aligned (A.1.) or -eligible (A.2.) OpEx, year N-1 (18)</t>
  </si>
  <si>
    <t>OpEx of environmentally sustainable activities (Taxonomy-aligned) (A.1)</t>
  </si>
  <si>
    <t>Installation, maintenance and repair of energy efficiency equipment</t>
  </si>
  <si>
    <t>OpEx of Taxonomy-eligible but not environmentally sustainable activities (not Taxonomy-aligned activities) (A.2)</t>
  </si>
  <si>
    <r>
      <t>A.  </t>
    </r>
    <r>
      <rPr>
        <b/>
        <sz val="8"/>
        <color theme="1"/>
        <rFont val="Arial"/>
        <family val="2"/>
        <charset val="204"/>
      </rPr>
      <t>OpEx of Taxonomy eligible activities </t>
    </r>
    <r>
      <rPr>
        <b/>
        <i/>
        <sz val="8"/>
        <color theme="1"/>
        <rFont val="Arial"/>
        <family val="2"/>
        <charset val="204"/>
      </rPr>
      <t>(A.1+A.2)</t>
    </r>
  </si>
  <si>
    <t>OpEx of Taxonomy-non-eligible activities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</si>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</sst>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theme="10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337AB7"/>
      <name val="Arial"/>
      <family val="2"/>
      <charset val="204"/>
    </font>
    <font>
      <vertAlign val="superscript"/>
      <sz val="8"/>
      <color rgb="FF337AB7"/>
      <name val="Arial"/>
      <family val="2"/>
      <charset val="204"/>
    </font>
    <font>
      <sz val="11"/>
      <color indexed="8"/>
      <name val="Aptos Narrow"/>
      <family val="2"/>
      <scheme val="minor"/>
    </font>
    <font>
      <sz val="8"/>
      <color rgb="FFFF0000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11"/>
      <color theme="1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9" fillId="0" borderId="0"/>
  </cellStyleXfs>
  <cellXfs count="10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5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180" wrapText="1"/>
    </xf>
    <xf numFmtId="0" fontId="3" fillId="0" borderId="8" xfId="0" applyFont="1" applyBorder="1" applyAlignment="1">
      <alignment horizontal="center" vertical="center" textRotation="180" wrapText="1"/>
    </xf>
    <xf numFmtId="0" fontId="0" fillId="0" borderId="0" xfId="0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vertical="top"/>
    </xf>
    <xf numFmtId="10" fontId="0" fillId="0" borderId="1" xfId="0" applyNumberFormat="1" applyBorder="1" applyAlignment="1">
      <alignment vertical="top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3" fontId="7" fillId="0" borderId="8" xfId="0" applyNumberFormat="1" applyFont="1" applyBorder="1" applyAlignment="1">
      <alignment horizontal="right" vertical="center" wrapText="1"/>
    </xf>
    <xf numFmtId="10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8" fillId="0" borderId="1" xfId="0" applyFont="1" applyBorder="1" applyAlignment="1">
      <alignment wrapText="1"/>
    </xf>
    <xf numFmtId="10" fontId="7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9" xfId="0" applyBorder="1"/>
    <xf numFmtId="3" fontId="7" fillId="0" borderId="10" xfId="0" applyNumberFormat="1" applyFont="1" applyBorder="1" applyAlignment="1">
      <alignment horizontal="right" vertical="center" wrapText="1"/>
    </xf>
    <xf numFmtId="10" fontId="7" fillId="0" borderId="10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7" fillId="0" borderId="1" xfId="0" applyFont="1" applyBorder="1"/>
    <xf numFmtId="3" fontId="7" fillId="0" borderId="1" xfId="0" applyNumberFormat="1" applyFont="1" applyBorder="1" applyAlignment="1">
      <alignment horizontal="right" vertical="center" wrapText="1"/>
    </xf>
    <xf numFmtId="10" fontId="7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/>
    <xf numFmtId="3" fontId="7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7" fillId="0" borderId="0" xfId="0" applyFont="1"/>
    <xf numFmtId="0" fontId="10" fillId="0" borderId="0" xfId="0" applyFont="1" applyAlignment="1">
      <alignment horizontal="left" vertical="center"/>
    </xf>
    <xf numFmtId="0" fontId="5" fillId="0" borderId="0" xfId="0" applyFont="1"/>
    <xf numFmtId="0" fontId="11" fillId="4" borderId="0" xfId="0" applyFont="1" applyFill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12" fillId="0" borderId="8" xfId="3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9" fontId="5" fillId="0" borderId="8" xfId="0" applyNumberFormat="1" applyFont="1" applyBorder="1" applyAlignment="1">
      <alignment horizontal="justify" vertical="center" wrapText="1"/>
    </xf>
    <xf numFmtId="9" fontId="6" fillId="0" borderId="8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164" fontId="5" fillId="0" borderId="8" xfId="1" applyNumberFormat="1" applyFont="1" applyBorder="1" applyAlignment="1">
      <alignment horizontal="justify" vertical="center" wrapText="1"/>
    </xf>
    <xf numFmtId="9" fontId="5" fillId="0" borderId="8" xfId="2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justify" vertical="center" wrapText="1"/>
    </xf>
    <xf numFmtId="0" fontId="17" fillId="0" borderId="0" xfId="0" applyFont="1"/>
    <xf numFmtId="164" fontId="5" fillId="0" borderId="8" xfId="0" applyNumberFormat="1" applyFont="1" applyBorder="1" applyAlignment="1">
      <alignment horizontal="justify" vertical="center" wrapText="1"/>
    </xf>
    <xf numFmtId="0" fontId="17" fillId="0" borderId="8" xfId="0" applyFont="1" applyBorder="1" applyAlignment="1">
      <alignment horizontal="justify" vertical="center" wrapText="1"/>
    </xf>
    <xf numFmtId="9" fontId="5" fillId="0" borderId="8" xfId="2" applyFont="1" applyFill="1" applyBorder="1" applyAlignment="1">
      <alignment horizontal="justify" vertical="center" wrapText="1"/>
    </xf>
    <xf numFmtId="9" fontId="5" fillId="0" borderId="8" xfId="2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10" fontId="5" fillId="0" borderId="8" xfId="2" applyNumberFormat="1" applyFont="1" applyFill="1" applyBorder="1" applyAlignment="1">
      <alignment horizontal="right" vertical="center" wrapText="1"/>
    </xf>
    <xf numFmtId="10" fontId="5" fillId="0" borderId="8" xfId="0" applyNumberFormat="1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 wrapText="1"/>
    </xf>
    <xf numFmtId="10" fontId="0" fillId="0" borderId="0" xfId="2" applyNumberFormat="1" applyFont="1"/>
    <xf numFmtId="0" fontId="6" fillId="0" borderId="3" xfId="0" applyFont="1" applyBorder="1" applyAlignment="1">
      <alignment horizontal="left" vertical="center" wrapText="1"/>
    </xf>
    <xf numFmtId="43" fontId="6" fillId="0" borderId="4" xfId="0" applyNumberFormat="1" applyFont="1" applyBorder="1" applyAlignment="1">
      <alignment horizontal="left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2" fillId="0" borderId="1" xfId="4" applyFont="1" applyBorder="1"/>
    <xf numFmtId="9" fontId="5" fillId="0" borderId="8" xfId="2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</cellXfs>
  <cellStyles count="6">
    <cellStyle name="Comma" xfId="1" builtinId="3"/>
    <cellStyle name="Hyperlink" xfId="3" builtinId="8"/>
    <cellStyle name="Normal" xfId="0" builtinId="0"/>
    <cellStyle name="Normal 2 2 2" xfId="5" xr:uid="{2F011DC3-1C5C-4FCC-937A-46BF24EF5514}"/>
    <cellStyle name="Normal 4" xfId="4" xr:uid="{80ABB419-7D9E-4B6B-B24C-3396B6D097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EN/TXT/HTML/?uri=CELEX:02021R2178-20240101" TargetMode="External"/><Relationship Id="rId3" Type="http://schemas.openxmlformats.org/officeDocument/2006/relationships/hyperlink" Target="https://eur-lex.europa.eu/legal-content/EN/TXT/HTML/?uri=CELEX:02021R2178-20240101" TargetMode="External"/><Relationship Id="rId7" Type="http://schemas.openxmlformats.org/officeDocument/2006/relationships/hyperlink" Target="https://eur-lex.europa.eu/legal-content/EN/TXT/HTML/?uri=CELEX:02021R2178-20240101" TargetMode="External"/><Relationship Id="rId2" Type="http://schemas.openxmlformats.org/officeDocument/2006/relationships/hyperlink" Target="https://eur-lex.europa.eu/legal-content/EN/TXT/HTML/?uri=CELEX:02021R2178-20240101" TargetMode="External"/><Relationship Id="rId1" Type="http://schemas.openxmlformats.org/officeDocument/2006/relationships/hyperlink" Target="https://eur-lex.europa.eu/legal-content/EN/TXT/HTML/?uri=CELEX:02021R2178-20240101" TargetMode="External"/><Relationship Id="rId6" Type="http://schemas.openxmlformats.org/officeDocument/2006/relationships/hyperlink" Target="https://eur-lex.europa.eu/legal-content/EN/TXT/HTML/?uri=CELEX:02021R2178-20240101" TargetMode="External"/><Relationship Id="rId5" Type="http://schemas.openxmlformats.org/officeDocument/2006/relationships/hyperlink" Target="https://eur-lex.europa.eu/legal-content/EN/TXT/HTML/?uri=CELEX:02021R2178-20240101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ur-lex.europa.eu/legal-content/EN/TXT/HTML/?uri=CELEX:02021R2178-20240101" TargetMode="External"/><Relationship Id="rId9" Type="http://schemas.openxmlformats.org/officeDocument/2006/relationships/hyperlink" Target="https://eur-lex.europa.eu/legal-content/EN/TXT/HTML/?uri=CELEX:02021R2178-202401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EN/TXT/HTML/?uri=CELEX:02021R2178-20240101" TargetMode="External"/><Relationship Id="rId3" Type="http://schemas.openxmlformats.org/officeDocument/2006/relationships/hyperlink" Target="https://eur-lex.europa.eu/legal-content/EN/TXT/HTML/?uri=CELEX:02021R2178-20240101" TargetMode="External"/><Relationship Id="rId7" Type="http://schemas.openxmlformats.org/officeDocument/2006/relationships/hyperlink" Target="https://eur-lex.europa.eu/legal-content/EN/TXT/HTML/?uri=CELEX:02021R2178-20240101" TargetMode="External"/><Relationship Id="rId2" Type="http://schemas.openxmlformats.org/officeDocument/2006/relationships/hyperlink" Target="https://eur-lex.europa.eu/legal-content/EN/TXT/HTML/?uri=CELEX:02021R2178-20240101" TargetMode="External"/><Relationship Id="rId1" Type="http://schemas.openxmlformats.org/officeDocument/2006/relationships/hyperlink" Target="https://eur-lex.europa.eu/legal-content/EN/TXT/HTML/?uri=CELEX:02021R2178-20240101" TargetMode="External"/><Relationship Id="rId6" Type="http://schemas.openxmlformats.org/officeDocument/2006/relationships/hyperlink" Target="https://eur-lex.europa.eu/legal-content/EN/TXT/HTML/?uri=CELEX:02021R2178-20240101" TargetMode="External"/><Relationship Id="rId5" Type="http://schemas.openxmlformats.org/officeDocument/2006/relationships/hyperlink" Target="https://eur-lex.europa.eu/legal-content/EN/TXT/HTML/?uri=CELEX:02021R2178-20240101" TargetMode="External"/><Relationship Id="rId4" Type="http://schemas.openxmlformats.org/officeDocument/2006/relationships/hyperlink" Target="https://eur-lex.europa.eu/legal-content/EN/TXT/HTML/?uri=CELEX:02021R2178-20240101" TargetMode="External"/><Relationship Id="rId9" Type="http://schemas.openxmlformats.org/officeDocument/2006/relationships/hyperlink" Target="https://eur-lex.europa.eu/legal-content/EN/TXT/HTML/?uri=CELEX:02021R2178-20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D9AA-E529-4F5E-A3D7-2C89544D7673}">
  <dimension ref="A1:Z26"/>
  <sheetViews>
    <sheetView tabSelected="1" zoomScale="90" zoomScaleNormal="90" workbookViewId="0">
      <selection activeCell="I14" sqref="I14"/>
    </sheetView>
  </sheetViews>
  <sheetFormatPr defaultRowHeight="15" x14ac:dyDescent="0.25"/>
  <cols>
    <col min="1" max="1" width="53.7109375" customWidth="1"/>
    <col min="2" max="3" width="18.140625" customWidth="1"/>
    <col min="4" max="4" width="16.7109375" customWidth="1"/>
    <col min="6" max="6" width="18.28515625" customWidth="1"/>
    <col min="13" max="13" width="9.140625" bestFit="1" customWidth="1"/>
    <col min="19" max="19" width="14.85546875" customWidth="1"/>
  </cols>
  <sheetData>
    <row r="1" spans="1:26" x14ac:dyDescent="0.25">
      <c r="A1" s="1" t="s">
        <v>90</v>
      </c>
    </row>
    <row r="3" spans="1:26" ht="14.45" customHeight="1" x14ac:dyDescent="0.25">
      <c r="A3" s="2" t="s">
        <v>0</v>
      </c>
      <c r="B3" s="89" t="s">
        <v>1</v>
      </c>
      <c r="C3" s="90"/>
      <c r="D3" s="91"/>
      <c r="E3" s="3"/>
      <c r="F3" s="89" t="s">
        <v>2</v>
      </c>
      <c r="G3" s="90"/>
      <c r="H3" s="90"/>
      <c r="I3" s="90"/>
      <c r="J3" s="90"/>
      <c r="K3" s="91"/>
      <c r="L3" s="92" t="s">
        <v>3</v>
      </c>
      <c r="M3" s="93"/>
      <c r="N3" s="93"/>
      <c r="O3" s="93"/>
      <c r="P3" s="93"/>
      <c r="Q3" s="94"/>
      <c r="X3" s="4"/>
      <c r="Y3" s="4" t="s">
        <v>4</v>
      </c>
      <c r="Z3" s="5"/>
    </row>
    <row r="4" spans="1:26" s="9" customFormat="1" ht="109.15" customHeight="1" x14ac:dyDescent="0.25">
      <c r="A4" s="6" t="s">
        <v>5</v>
      </c>
      <c r="B4" s="7" t="s">
        <v>6</v>
      </c>
      <c r="C4" s="8" t="s">
        <v>7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6" t="s">
        <v>22</v>
      </c>
      <c r="T4" s="6" t="s">
        <v>23</v>
      </c>
      <c r="U4" s="6" t="s">
        <v>24</v>
      </c>
      <c r="X4" s="2"/>
      <c r="Y4" s="5" t="s">
        <v>25</v>
      </c>
      <c r="Z4" s="5" t="s">
        <v>26</v>
      </c>
    </row>
    <row r="5" spans="1:26" s="14" customFormat="1" ht="12.6" customHeight="1" x14ac:dyDescent="0.25">
      <c r="A5" s="10" t="s">
        <v>27</v>
      </c>
      <c r="B5" s="11"/>
      <c r="C5" s="12" t="s">
        <v>28</v>
      </c>
      <c r="D5" s="12" t="s">
        <v>29</v>
      </c>
      <c r="E5" s="11" t="s">
        <v>30</v>
      </c>
      <c r="F5" s="13" t="s">
        <v>31</v>
      </c>
      <c r="G5" s="13" t="s">
        <v>31</v>
      </c>
      <c r="H5" s="13" t="s">
        <v>31</v>
      </c>
      <c r="I5" s="13" t="s">
        <v>31</v>
      </c>
      <c r="J5" s="13" t="s">
        <v>31</v>
      </c>
      <c r="K5" s="13" t="s">
        <v>31</v>
      </c>
      <c r="L5" s="13" t="s">
        <v>31</v>
      </c>
      <c r="M5" s="13" t="s">
        <v>31</v>
      </c>
      <c r="N5" s="13" t="s">
        <v>31</v>
      </c>
      <c r="O5" s="13" t="s">
        <v>31</v>
      </c>
      <c r="P5" s="13" t="s">
        <v>31</v>
      </c>
      <c r="Q5" s="13" t="s">
        <v>31</v>
      </c>
      <c r="R5" s="13" t="s">
        <v>31</v>
      </c>
      <c r="S5" s="11" t="s">
        <v>30</v>
      </c>
      <c r="T5" s="11" t="s">
        <v>32</v>
      </c>
      <c r="U5" s="11" t="s">
        <v>33</v>
      </c>
      <c r="X5" s="4" t="s">
        <v>34</v>
      </c>
      <c r="Y5" s="15">
        <v>0</v>
      </c>
      <c r="Z5" s="15">
        <f>F20</f>
        <v>0.31088842983709786</v>
      </c>
    </row>
    <row r="6" spans="1:26" ht="50.45" customHeight="1" x14ac:dyDescent="0.25">
      <c r="A6" s="16" t="s">
        <v>35</v>
      </c>
      <c r="B6" s="95" t="s">
        <v>30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  <c r="X6" s="4" t="s">
        <v>36</v>
      </c>
      <c r="Y6" s="15">
        <v>0</v>
      </c>
      <c r="Z6" s="15">
        <f>G20</f>
        <v>0.13408991271590964</v>
      </c>
    </row>
    <row r="7" spans="1:26" ht="26.25" x14ac:dyDescent="0.25">
      <c r="A7" s="17" t="s">
        <v>37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X7" s="4" t="s">
        <v>38</v>
      </c>
      <c r="Y7" s="15">
        <v>0</v>
      </c>
      <c r="Z7" s="15">
        <f>J20</f>
        <v>0</v>
      </c>
    </row>
    <row r="8" spans="1:26" ht="25.5" x14ac:dyDescent="0.25">
      <c r="A8" s="18" t="s">
        <v>39</v>
      </c>
      <c r="B8" s="19"/>
      <c r="C8" s="19"/>
      <c r="D8" s="19"/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 t="s">
        <v>40</v>
      </c>
      <c r="M8" s="21" t="s">
        <v>40</v>
      </c>
      <c r="N8" s="21" t="s">
        <v>40</v>
      </c>
      <c r="O8" s="21" t="s">
        <v>40</v>
      </c>
      <c r="P8" s="21" t="s">
        <v>40</v>
      </c>
      <c r="Q8" s="21" t="s">
        <v>40</v>
      </c>
      <c r="R8" s="21" t="s">
        <v>40</v>
      </c>
      <c r="S8" s="22">
        <v>0</v>
      </c>
      <c r="T8" s="23"/>
      <c r="U8" s="23"/>
    </row>
    <row r="9" spans="1:26" x14ac:dyDescent="0.25">
      <c r="A9" s="97" t="s">
        <v>41</v>
      </c>
      <c r="B9" s="98"/>
      <c r="C9" s="24"/>
      <c r="D9" s="24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1" t="s">
        <v>40</v>
      </c>
      <c r="M9" s="21" t="s">
        <v>40</v>
      </c>
      <c r="N9" s="21" t="s">
        <v>40</v>
      </c>
      <c r="O9" s="21" t="s">
        <v>40</v>
      </c>
      <c r="P9" s="21" t="s">
        <v>40</v>
      </c>
      <c r="Q9" s="21" t="s">
        <v>40</v>
      </c>
      <c r="R9" s="21" t="s">
        <v>40</v>
      </c>
      <c r="S9" s="22">
        <v>0</v>
      </c>
      <c r="T9" s="21"/>
      <c r="U9" s="21"/>
    </row>
    <row r="10" spans="1:26" x14ac:dyDescent="0.25">
      <c r="A10" s="79" t="s">
        <v>42</v>
      </c>
      <c r="B10" s="80"/>
      <c r="C10" s="24"/>
      <c r="D10" s="24"/>
      <c r="E10" s="20">
        <v>0</v>
      </c>
      <c r="F10" s="20">
        <v>0</v>
      </c>
      <c r="G10" s="23" t="s">
        <v>30</v>
      </c>
      <c r="H10" s="23" t="s">
        <v>30</v>
      </c>
      <c r="I10" s="23" t="s">
        <v>30</v>
      </c>
      <c r="J10" s="23" t="s">
        <v>30</v>
      </c>
      <c r="K10" s="23" t="s">
        <v>30</v>
      </c>
      <c r="L10" s="21"/>
      <c r="M10" s="24"/>
      <c r="N10" s="24"/>
      <c r="O10" s="24"/>
      <c r="P10" s="24"/>
      <c r="Q10" s="24"/>
      <c r="R10" s="24"/>
      <c r="S10" s="22">
        <v>0</v>
      </c>
      <c r="T10" s="21"/>
      <c r="U10" s="21"/>
    </row>
    <row r="11" spans="1:26" ht="26.25" x14ac:dyDescent="0.25">
      <c r="A11" s="17" t="s">
        <v>43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45" x14ac:dyDescent="0.25">
      <c r="A12" s="25" t="s">
        <v>44</v>
      </c>
      <c r="B12" s="2" t="s">
        <v>45</v>
      </c>
      <c r="C12" s="26">
        <v>92997.908525536492</v>
      </c>
      <c r="D12" s="26">
        <f>C12*1.95583</f>
        <v>181888.09943150004</v>
      </c>
      <c r="E12" s="27">
        <f>C12/$C$24</f>
        <v>2.5852447949696452E-3</v>
      </c>
      <c r="F12" s="28" t="s">
        <v>46</v>
      </c>
      <c r="G12" s="28" t="s">
        <v>40</v>
      </c>
      <c r="H12" s="28" t="s">
        <v>40</v>
      </c>
      <c r="I12" s="28" t="s">
        <v>40</v>
      </c>
      <c r="J12" s="28" t="s">
        <v>40</v>
      </c>
      <c r="K12" s="28" t="s">
        <v>40</v>
      </c>
      <c r="L12" s="28" t="s">
        <v>46</v>
      </c>
      <c r="M12" s="28" t="s">
        <v>40</v>
      </c>
      <c r="N12" s="28" t="s">
        <v>40</v>
      </c>
      <c r="O12" s="28" t="s">
        <v>40</v>
      </c>
      <c r="P12" s="28" t="s">
        <v>40</v>
      </c>
      <c r="Q12" s="28" t="s">
        <v>40</v>
      </c>
      <c r="R12" s="28" t="s">
        <v>40</v>
      </c>
      <c r="S12" s="29">
        <v>3.5728653027516395E-3</v>
      </c>
      <c r="T12" s="2"/>
      <c r="U12" s="2"/>
    </row>
    <row r="13" spans="1:26" ht="30" x14ac:dyDescent="0.25">
      <c r="A13" s="25" t="s">
        <v>47</v>
      </c>
      <c r="B13" s="2" t="s">
        <v>48</v>
      </c>
      <c r="C13" s="26">
        <v>8381264.0086903423</v>
      </c>
      <c r="D13" s="26">
        <f t="shared" ref="D13:D24" si="0">C13*1.95583</f>
        <v>16392327.586116832</v>
      </c>
      <c r="E13" s="27">
        <f>C13/$C$24</f>
        <v>0.23299039190524776</v>
      </c>
      <c r="F13" s="28" t="s">
        <v>46</v>
      </c>
      <c r="G13" s="28" t="s">
        <v>40</v>
      </c>
      <c r="H13" s="28" t="s">
        <v>40</v>
      </c>
      <c r="I13" s="28" t="s">
        <v>40</v>
      </c>
      <c r="J13" s="28" t="s">
        <v>40</v>
      </c>
      <c r="K13" s="28" t="s">
        <v>40</v>
      </c>
      <c r="L13" s="28" t="s">
        <v>46</v>
      </c>
      <c r="M13" s="28" t="s">
        <v>40</v>
      </c>
      <c r="N13" s="28" t="s">
        <v>40</v>
      </c>
      <c r="O13" s="28" t="s">
        <v>40</v>
      </c>
      <c r="P13" s="28" t="s">
        <v>40</v>
      </c>
      <c r="Q13" s="28" t="s">
        <v>40</v>
      </c>
      <c r="R13" s="28" t="s">
        <v>40</v>
      </c>
      <c r="S13" s="29">
        <v>3.2189970428187421E-2</v>
      </c>
      <c r="T13" s="30" t="s">
        <v>49</v>
      </c>
      <c r="U13" s="30"/>
    </row>
    <row r="14" spans="1:26" ht="30" x14ac:dyDescent="0.25">
      <c r="A14" s="25" t="s">
        <v>50</v>
      </c>
      <c r="B14" s="2" t="s">
        <v>51</v>
      </c>
      <c r="C14" s="26">
        <v>695524.4101898938</v>
      </c>
      <c r="D14" s="26">
        <f t="shared" si="0"/>
        <v>1360327.5071816999</v>
      </c>
      <c r="E14" s="27">
        <f>C14/$C$24</f>
        <v>1.9334852683531169E-2</v>
      </c>
      <c r="F14" s="28" t="s">
        <v>46</v>
      </c>
      <c r="G14" s="28" t="s">
        <v>40</v>
      </c>
      <c r="H14" s="28" t="s">
        <v>40</v>
      </c>
      <c r="I14" s="28" t="s">
        <v>40</v>
      </c>
      <c r="J14" s="28" t="s">
        <v>40</v>
      </c>
      <c r="K14" s="28" t="s">
        <v>40</v>
      </c>
      <c r="L14" s="28" t="s">
        <v>46</v>
      </c>
      <c r="M14" s="28" t="s">
        <v>40</v>
      </c>
      <c r="N14" s="28" t="s">
        <v>40</v>
      </c>
      <c r="O14" s="28" t="s">
        <v>40</v>
      </c>
      <c r="P14" s="28" t="s">
        <v>40</v>
      </c>
      <c r="Q14" s="28" t="s">
        <v>40</v>
      </c>
      <c r="R14" s="28" t="s">
        <v>40</v>
      </c>
      <c r="S14" s="29">
        <v>4.1719432396029946E-3</v>
      </c>
      <c r="T14" s="30" t="s">
        <v>49</v>
      </c>
      <c r="U14" s="30"/>
    </row>
    <row r="15" spans="1:26" x14ac:dyDescent="0.25">
      <c r="A15" s="31" t="s">
        <v>52</v>
      </c>
      <c r="B15" s="2" t="s">
        <v>53</v>
      </c>
      <c r="C15" s="26">
        <v>1260703.58</v>
      </c>
      <c r="D15" s="26">
        <f t="shared" si="0"/>
        <v>2465721.8828714001</v>
      </c>
      <c r="E15" s="27">
        <f t="shared" ref="E15:E19" si="1">C15/$C$24</f>
        <v>3.504624372600422E-2</v>
      </c>
      <c r="F15" s="28" t="s">
        <v>46</v>
      </c>
      <c r="G15" s="28" t="s">
        <v>40</v>
      </c>
      <c r="H15" s="28" t="s">
        <v>40</v>
      </c>
      <c r="I15" s="28" t="s">
        <v>40</v>
      </c>
      <c r="J15" s="28" t="s">
        <v>40</v>
      </c>
      <c r="K15" s="28" t="s">
        <v>40</v>
      </c>
      <c r="L15" s="28" t="s">
        <v>46</v>
      </c>
      <c r="M15" s="28" t="s">
        <v>40</v>
      </c>
      <c r="N15" s="28" t="s">
        <v>40</v>
      </c>
      <c r="O15" s="28" t="s">
        <v>40</v>
      </c>
      <c r="P15" s="28" t="s">
        <v>40</v>
      </c>
      <c r="Q15" s="28" t="s">
        <v>40</v>
      </c>
      <c r="R15" s="28" t="s">
        <v>40</v>
      </c>
      <c r="S15" s="29">
        <v>0.39025587353017971</v>
      </c>
      <c r="T15" s="30" t="s">
        <v>49</v>
      </c>
      <c r="U15" s="30"/>
    </row>
    <row r="16" spans="1:26" x14ac:dyDescent="0.25">
      <c r="A16" s="25" t="s">
        <v>54</v>
      </c>
      <c r="B16" s="2" t="s">
        <v>55</v>
      </c>
      <c r="C16" s="26">
        <v>752967</v>
      </c>
      <c r="D16" s="26">
        <f t="shared" si="0"/>
        <v>1472675.4476099999</v>
      </c>
      <c r="E16" s="27">
        <f t="shared" si="1"/>
        <v>2.0931696727345073E-2</v>
      </c>
      <c r="F16" s="28" t="s">
        <v>46</v>
      </c>
      <c r="G16" s="28" t="s">
        <v>40</v>
      </c>
      <c r="H16" s="28" t="s">
        <v>40</v>
      </c>
      <c r="I16" s="28" t="s">
        <v>40</v>
      </c>
      <c r="J16" s="28" t="s">
        <v>40</v>
      </c>
      <c r="K16" s="28" t="s">
        <v>40</v>
      </c>
      <c r="L16" s="28" t="s">
        <v>46</v>
      </c>
      <c r="M16" s="28" t="s">
        <v>40</v>
      </c>
      <c r="N16" s="28" t="s">
        <v>40</v>
      </c>
      <c r="O16" s="28" t="s">
        <v>40</v>
      </c>
      <c r="P16" s="28" t="s">
        <v>40</v>
      </c>
      <c r="Q16" s="28" t="s">
        <v>40</v>
      </c>
      <c r="R16" s="28" t="s">
        <v>40</v>
      </c>
      <c r="S16" s="29">
        <v>4.9359356470889994E-2</v>
      </c>
      <c r="T16" s="30" t="s">
        <v>49</v>
      </c>
      <c r="U16" s="30"/>
    </row>
    <row r="17" spans="1:21" x14ac:dyDescent="0.25">
      <c r="A17" s="2" t="s">
        <v>56</v>
      </c>
      <c r="B17" s="2" t="s">
        <v>57</v>
      </c>
      <c r="C17" s="26">
        <v>4823559.2471612561</v>
      </c>
      <c r="D17" s="26">
        <f t="shared" si="0"/>
        <v>9434061.8823753987</v>
      </c>
      <c r="E17" s="27">
        <f t="shared" si="1"/>
        <v>0.13408991271590964</v>
      </c>
      <c r="F17" s="28" t="s">
        <v>40</v>
      </c>
      <c r="G17" s="28" t="s">
        <v>46</v>
      </c>
      <c r="H17" s="28" t="s">
        <v>40</v>
      </c>
      <c r="I17" s="28" t="s">
        <v>40</v>
      </c>
      <c r="J17" s="28" t="s">
        <v>40</v>
      </c>
      <c r="K17" s="28" t="s">
        <v>40</v>
      </c>
      <c r="L17" s="28" t="s">
        <v>46</v>
      </c>
      <c r="M17" s="28" t="s">
        <v>40</v>
      </c>
      <c r="N17" s="28" t="s">
        <v>40</v>
      </c>
      <c r="O17" s="28" t="s">
        <v>40</v>
      </c>
      <c r="P17" s="28" t="s">
        <v>40</v>
      </c>
      <c r="Q17" s="28" t="s">
        <v>40</v>
      </c>
      <c r="R17" s="28" t="s">
        <v>40</v>
      </c>
      <c r="S17" s="29">
        <v>2.9324446261770928E-2</v>
      </c>
      <c r="T17" s="30"/>
      <c r="U17" s="30"/>
    </row>
    <row r="18" spans="1:21" x14ac:dyDescent="0.25">
      <c r="A18" s="25" t="s">
        <v>58</v>
      </c>
      <c r="B18" s="2" t="s">
        <v>59</v>
      </c>
      <c r="C18" s="26">
        <v>0</v>
      </c>
      <c r="D18" s="26">
        <f t="shared" si="0"/>
        <v>0</v>
      </c>
      <c r="E18" s="27">
        <f t="shared" si="1"/>
        <v>0</v>
      </c>
      <c r="F18" s="28" t="s">
        <v>40</v>
      </c>
      <c r="G18" s="28" t="s">
        <v>46</v>
      </c>
      <c r="H18" s="28" t="s">
        <v>40</v>
      </c>
      <c r="I18" s="28" t="s">
        <v>40</v>
      </c>
      <c r="J18" s="28" t="s">
        <v>40</v>
      </c>
      <c r="K18" s="28" t="s">
        <v>40</v>
      </c>
      <c r="L18" s="28" t="s">
        <v>40</v>
      </c>
      <c r="M18" s="28" t="s">
        <v>46</v>
      </c>
      <c r="N18" s="28" t="s">
        <v>40</v>
      </c>
      <c r="O18" s="28" t="s">
        <v>40</v>
      </c>
      <c r="P18" s="28" t="s">
        <v>40</v>
      </c>
      <c r="Q18" s="28" t="s">
        <v>40</v>
      </c>
      <c r="R18" s="28" t="s">
        <v>40</v>
      </c>
      <c r="S18" s="29">
        <v>2.8024065773416193E-3</v>
      </c>
      <c r="T18" s="30"/>
      <c r="U18" s="30"/>
    </row>
    <row r="19" spans="1:21" x14ac:dyDescent="0.25">
      <c r="A19" s="25" t="s">
        <v>60</v>
      </c>
      <c r="B19" s="2" t="s">
        <v>61</v>
      </c>
      <c r="C19" s="26">
        <v>0</v>
      </c>
      <c r="D19" s="26">
        <f t="shared" si="0"/>
        <v>0</v>
      </c>
      <c r="E19" s="27">
        <f t="shared" si="1"/>
        <v>0</v>
      </c>
      <c r="F19" s="28" t="s">
        <v>40</v>
      </c>
      <c r="G19" s="28" t="s">
        <v>40</v>
      </c>
      <c r="H19" s="28" t="s">
        <v>40</v>
      </c>
      <c r="I19" s="28" t="s">
        <v>40</v>
      </c>
      <c r="J19" s="28" t="s">
        <v>46</v>
      </c>
      <c r="K19" s="28" t="s">
        <v>40</v>
      </c>
      <c r="L19" s="28" t="s">
        <v>40</v>
      </c>
      <c r="M19" s="28" t="s">
        <v>46</v>
      </c>
      <c r="N19" s="28" t="s">
        <v>40</v>
      </c>
      <c r="O19" s="28" t="s">
        <v>40</v>
      </c>
      <c r="P19" s="28" t="s">
        <v>40</v>
      </c>
      <c r="Q19" s="28" t="s">
        <v>40</v>
      </c>
      <c r="R19" s="28" t="s">
        <v>40</v>
      </c>
      <c r="S19" s="29">
        <v>0.10764683250345924</v>
      </c>
      <c r="T19" s="30" t="s">
        <v>49</v>
      </c>
      <c r="U19" s="30"/>
    </row>
    <row r="20" spans="1:21" ht="33" customHeight="1" x14ac:dyDescent="0.25">
      <c r="A20" s="17" t="s">
        <v>62</v>
      </c>
      <c r="B20" s="2"/>
      <c r="C20" s="26">
        <f>SUM(C12:C19)</f>
        <v>16007016.154567027</v>
      </c>
      <c r="D20" s="26">
        <f t="shared" si="0"/>
        <v>31307002.405586828</v>
      </c>
      <c r="E20" s="27">
        <f>SUM(E12:E19)</f>
        <v>0.4449783425530075</v>
      </c>
      <c r="F20" s="32">
        <f>SUM(E12:E16)</f>
        <v>0.31088842983709786</v>
      </c>
      <c r="G20" s="32">
        <f>E17+E18</f>
        <v>0.13408991271590964</v>
      </c>
      <c r="H20" s="30"/>
      <c r="I20" s="30"/>
      <c r="J20" s="29">
        <f>E19</f>
        <v>0</v>
      </c>
      <c r="K20" s="30"/>
      <c r="L20" s="28"/>
      <c r="M20" s="29"/>
      <c r="N20" s="30"/>
      <c r="O20" s="30"/>
      <c r="P20" s="30"/>
      <c r="Q20" s="30"/>
      <c r="R20" s="30"/>
      <c r="S20" s="29">
        <f>S12+S13+S14+S15+S16+S17+S18+S19</f>
        <v>0.61932369431418355</v>
      </c>
      <c r="T20" s="30"/>
      <c r="U20" s="30"/>
    </row>
    <row r="21" spans="1:21" x14ac:dyDescent="0.25">
      <c r="A21" s="33" t="s">
        <v>63</v>
      </c>
      <c r="B21" s="34"/>
      <c r="C21" s="35">
        <f>C20+C8</f>
        <v>16007016.154567027</v>
      </c>
      <c r="D21" s="26">
        <f t="shared" si="0"/>
        <v>31307002.405586828</v>
      </c>
      <c r="E21" s="36">
        <f>E20</f>
        <v>0.4449783425530075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29">
        <f>S20</f>
        <v>0.61932369431418355</v>
      </c>
      <c r="T21" s="87"/>
      <c r="U21" s="88"/>
    </row>
    <row r="22" spans="1:21" x14ac:dyDescent="0.25">
      <c r="A22" s="37" t="s">
        <v>64</v>
      </c>
      <c r="B22" s="2"/>
      <c r="C22" s="2"/>
      <c r="D22" s="26"/>
      <c r="E22" s="2"/>
    </row>
    <row r="23" spans="1:21" x14ac:dyDescent="0.25">
      <c r="A23" s="16" t="s">
        <v>65</v>
      </c>
      <c r="B23" s="38"/>
      <c r="C23" s="39">
        <v>19965557.393010091</v>
      </c>
      <c r="D23" s="26">
        <f t="shared" si="0"/>
        <v>39049236.115970924</v>
      </c>
      <c r="E23" s="40">
        <f>C23/C24</f>
        <v>0.5550216574469925</v>
      </c>
      <c r="G23" s="44"/>
    </row>
    <row r="24" spans="1:21" x14ac:dyDescent="0.25">
      <c r="A24" s="41" t="s">
        <v>66</v>
      </c>
      <c r="B24" s="38"/>
      <c r="C24" s="42">
        <f>C21+C23</f>
        <v>35972573.54757712</v>
      </c>
      <c r="D24" s="26">
        <f t="shared" si="0"/>
        <v>70356238.521557763</v>
      </c>
      <c r="E24" s="43" t="s">
        <v>67</v>
      </c>
    </row>
    <row r="25" spans="1:21" s="44" customFormat="1" ht="14.25" x14ac:dyDescent="0.2"/>
    <row r="26" spans="1:21" x14ac:dyDescent="0.25">
      <c r="E26" s="70"/>
    </row>
  </sheetData>
  <mergeCells count="7">
    <mergeCell ref="T21:U21"/>
    <mergeCell ref="B3:D3"/>
    <mergeCell ref="F3:K3"/>
    <mergeCell ref="L3:Q3"/>
    <mergeCell ref="B6:U6"/>
    <mergeCell ref="A9:B9"/>
    <mergeCell ref="A10:B10"/>
  </mergeCells>
  <pageMargins left="0.7" right="0.7" top="0.75" bottom="0.75" header="0.3" footer="0.3"/>
  <headerFooter>
    <oddFooter>&amp;C_x000D_&amp;1#&amp;"Aptos"&amp;12&amp;K000000 TLP-Green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7CA8-32C6-4695-8822-8857FA0ACB8E}">
  <dimension ref="A1:V20"/>
  <sheetViews>
    <sheetView zoomScale="120" zoomScaleNormal="120" workbookViewId="0">
      <selection activeCell="D20" sqref="D20"/>
    </sheetView>
  </sheetViews>
  <sheetFormatPr defaultRowHeight="15" x14ac:dyDescent="0.25"/>
  <cols>
    <col min="1" max="1" width="37.42578125" customWidth="1"/>
    <col min="2" max="2" width="12.140625" customWidth="1"/>
    <col min="3" max="5" width="13.42578125" customWidth="1"/>
    <col min="19" max="19" width="16.5703125" customWidth="1"/>
  </cols>
  <sheetData>
    <row r="1" spans="1:22" s="46" customFormat="1" ht="11.25" x14ac:dyDescent="0.2">
      <c r="A1" s="45" t="s">
        <v>68</v>
      </c>
    </row>
    <row r="2" spans="1:22" s="46" customFormat="1" ht="11.25" x14ac:dyDescent="0.2">
      <c r="A2" s="47"/>
    </row>
    <row r="3" spans="1:22" s="46" customFormat="1" ht="11.25" x14ac:dyDescent="0.2">
      <c r="A3" s="47"/>
    </row>
    <row r="4" spans="1:22" s="46" customFormat="1" ht="16.149999999999999" customHeight="1" x14ac:dyDescent="0.2">
      <c r="A4" s="48" t="s">
        <v>69</v>
      </c>
      <c r="B4" s="81" t="s">
        <v>1</v>
      </c>
      <c r="C4" s="82"/>
      <c r="D4" s="82"/>
      <c r="E4" s="83"/>
      <c r="F4" s="81" t="s">
        <v>2</v>
      </c>
      <c r="G4" s="82"/>
      <c r="H4" s="82"/>
      <c r="I4" s="82"/>
      <c r="J4" s="82"/>
      <c r="K4" s="83"/>
      <c r="L4" s="99" t="s">
        <v>70</v>
      </c>
      <c r="M4" s="100"/>
      <c r="N4" s="100"/>
      <c r="O4" s="100"/>
      <c r="P4" s="100"/>
      <c r="Q4" s="101"/>
      <c r="R4" s="49"/>
      <c r="S4" s="49"/>
      <c r="T4" s="49"/>
      <c r="U4" s="49"/>
    </row>
    <row r="5" spans="1:22" s="46" customFormat="1" ht="56.25" x14ac:dyDescent="0.2">
      <c r="A5" s="48" t="s">
        <v>5</v>
      </c>
      <c r="B5" s="50" t="s">
        <v>71</v>
      </c>
      <c r="C5" s="48" t="s">
        <v>72</v>
      </c>
      <c r="D5" s="48" t="s">
        <v>72</v>
      </c>
      <c r="E5" s="48" t="s">
        <v>73</v>
      </c>
      <c r="F5" s="48" t="s">
        <v>9</v>
      </c>
      <c r="G5" s="48" t="s">
        <v>10</v>
      </c>
      <c r="H5" s="48" t="s">
        <v>11</v>
      </c>
      <c r="I5" s="48" t="s">
        <v>12</v>
      </c>
      <c r="J5" s="48" t="s">
        <v>74</v>
      </c>
      <c r="K5" s="48" t="s">
        <v>75</v>
      </c>
      <c r="L5" s="48" t="s">
        <v>15</v>
      </c>
      <c r="M5" s="48" t="s">
        <v>16</v>
      </c>
      <c r="N5" s="48" t="s">
        <v>17</v>
      </c>
      <c r="O5" s="48" t="s">
        <v>18</v>
      </c>
      <c r="P5" s="48" t="s">
        <v>19</v>
      </c>
      <c r="Q5" s="48" t="s">
        <v>20</v>
      </c>
      <c r="R5" s="48" t="s">
        <v>21</v>
      </c>
      <c r="S5" s="48" t="s">
        <v>76</v>
      </c>
      <c r="T5" s="48" t="s">
        <v>23</v>
      </c>
      <c r="U5" s="48" t="s">
        <v>24</v>
      </c>
    </row>
    <row r="6" spans="1:22" s="46" customFormat="1" ht="22.5" x14ac:dyDescent="0.2">
      <c r="A6" s="51" t="s">
        <v>27</v>
      </c>
      <c r="B6" s="52"/>
      <c r="C6" s="51" t="s">
        <v>28</v>
      </c>
      <c r="D6" s="51" t="s">
        <v>29</v>
      </c>
      <c r="E6" s="51" t="s">
        <v>30</v>
      </c>
      <c r="F6" s="51" t="s">
        <v>77</v>
      </c>
      <c r="G6" s="51" t="s">
        <v>77</v>
      </c>
      <c r="H6" s="51" t="s">
        <v>77</v>
      </c>
      <c r="I6" s="51" t="s">
        <v>77</v>
      </c>
      <c r="J6" s="51" t="s">
        <v>77</v>
      </c>
      <c r="K6" s="51" t="s">
        <v>77</v>
      </c>
      <c r="L6" s="51" t="s">
        <v>78</v>
      </c>
      <c r="M6" s="51" t="s">
        <v>78</v>
      </c>
      <c r="N6" s="51" t="s">
        <v>78</v>
      </c>
      <c r="O6" s="51" t="s">
        <v>78</v>
      </c>
      <c r="P6" s="51" t="s">
        <v>78</v>
      </c>
      <c r="Q6" s="51" t="s">
        <v>78</v>
      </c>
      <c r="R6" s="51" t="s">
        <v>78</v>
      </c>
      <c r="S6" s="51" t="s">
        <v>30</v>
      </c>
      <c r="T6" s="51" t="s">
        <v>49</v>
      </c>
      <c r="U6" s="51" t="s">
        <v>33</v>
      </c>
    </row>
    <row r="7" spans="1:22" s="46" customFormat="1" ht="11.25" x14ac:dyDescent="0.2">
      <c r="A7" s="84" t="s">
        <v>79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6"/>
    </row>
    <row r="8" spans="1:22" s="46" customFormat="1" ht="11.25" x14ac:dyDescent="0.2">
      <c r="A8" s="84" t="s">
        <v>80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/>
    </row>
    <row r="9" spans="1:22" s="46" customFormat="1" ht="11.25" x14ac:dyDescent="0.2">
      <c r="A9" s="52" t="s">
        <v>81</v>
      </c>
      <c r="B9" s="52"/>
      <c r="C9" s="52"/>
      <c r="D9" s="52"/>
      <c r="E9" s="7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2"/>
      <c r="M9" s="52"/>
      <c r="N9" s="52"/>
      <c r="O9" s="52"/>
      <c r="P9" s="52"/>
      <c r="Q9" s="52"/>
      <c r="R9" s="52"/>
      <c r="S9" s="54">
        <v>0</v>
      </c>
      <c r="T9" s="52"/>
      <c r="U9" s="52"/>
    </row>
    <row r="10" spans="1:22" s="46" customFormat="1" ht="25.9" customHeight="1" x14ac:dyDescent="0.2">
      <c r="A10" s="79" t="s">
        <v>82</v>
      </c>
      <c r="B10" s="80"/>
      <c r="C10" s="69"/>
      <c r="D10" s="52"/>
      <c r="E10" s="73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6" t="s">
        <v>83</v>
      </c>
      <c r="M10" s="56" t="s">
        <v>83</v>
      </c>
      <c r="N10" s="56" t="s">
        <v>83</v>
      </c>
      <c r="O10" s="56" t="s">
        <v>83</v>
      </c>
      <c r="P10" s="56" t="s">
        <v>83</v>
      </c>
      <c r="Q10" s="56" t="s">
        <v>83</v>
      </c>
      <c r="R10" s="56" t="s">
        <v>83</v>
      </c>
      <c r="S10" s="55">
        <v>0</v>
      </c>
      <c r="T10" s="54">
        <v>0</v>
      </c>
      <c r="U10" s="54">
        <v>0</v>
      </c>
    </row>
    <row r="11" spans="1:22" s="46" customFormat="1" ht="27.6" customHeight="1" x14ac:dyDescent="0.2">
      <c r="A11" s="79" t="s">
        <v>43</v>
      </c>
      <c r="B11" s="80"/>
      <c r="C11" s="71"/>
      <c r="D11" s="79"/>
      <c r="E11" s="80"/>
      <c r="F11" s="79"/>
      <c r="G11" s="80"/>
      <c r="H11" s="79"/>
      <c r="I11" s="80"/>
      <c r="J11" s="79"/>
      <c r="K11" s="80"/>
      <c r="L11" s="79"/>
      <c r="M11" s="80"/>
      <c r="N11" s="79"/>
      <c r="O11" s="80"/>
      <c r="P11" s="79"/>
      <c r="Q11" s="80"/>
      <c r="R11" s="79"/>
      <c r="S11" s="80"/>
      <c r="T11" s="79"/>
      <c r="U11" s="80"/>
    </row>
    <row r="12" spans="1:22" s="46" customFormat="1" ht="11.25" x14ac:dyDescent="0.2">
      <c r="A12" s="84"/>
      <c r="B12" s="85"/>
      <c r="C12" s="85"/>
      <c r="D12" s="85"/>
      <c r="E12" s="86"/>
      <c r="F12" s="57" t="s">
        <v>84</v>
      </c>
      <c r="G12" s="57" t="s">
        <v>84</v>
      </c>
      <c r="H12" s="57" t="s">
        <v>84</v>
      </c>
      <c r="I12" s="57" t="s">
        <v>84</v>
      </c>
      <c r="J12" s="57" t="s">
        <v>84</v>
      </c>
      <c r="K12" s="57" t="s">
        <v>84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</row>
    <row r="13" spans="1:22" s="46" customFormat="1" ht="13.5" x14ac:dyDescent="0.25">
      <c r="A13" s="75" t="s">
        <v>85</v>
      </c>
      <c r="B13" s="76" t="s">
        <v>86</v>
      </c>
      <c r="C13" s="58">
        <f>D13/1.95583</f>
        <v>30027400.515382215</v>
      </c>
      <c r="D13" s="58">
        <v>58728490.75</v>
      </c>
      <c r="E13" s="59">
        <f>C13/C20</f>
        <v>0.17952857742686948</v>
      </c>
      <c r="F13" s="51" t="s">
        <v>46</v>
      </c>
      <c r="G13" s="51" t="s">
        <v>40</v>
      </c>
      <c r="H13" s="52" t="s">
        <v>40</v>
      </c>
      <c r="I13" s="52" t="s">
        <v>40</v>
      </c>
      <c r="J13" s="51" t="s">
        <v>40</v>
      </c>
      <c r="K13" s="52" t="s">
        <v>40</v>
      </c>
      <c r="L13" s="52"/>
      <c r="M13" s="52"/>
      <c r="N13" s="52"/>
      <c r="O13" s="52"/>
      <c r="P13" s="52"/>
      <c r="Q13" s="52"/>
      <c r="R13" s="52"/>
      <c r="S13" s="54">
        <v>0.16443291198218951</v>
      </c>
      <c r="T13" s="52"/>
      <c r="U13" s="52"/>
    </row>
    <row r="14" spans="1:22" s="46" customFormat="1" ht="13.5" x14ac:dyDescent="0.25">
      <c r="A14" s="75" t="s">
        <v>54</v>
      </c>
      <c r="B14" s="76" t="s">
        <v>55</v>
      </c>
      <c r="C14" s="58">
        <f t="shared" ref="C14:C17" si="0">D14/1.95583</f>
        <v>9641226.824417254</v>
      </c>
      <c r="D14" s="60">
        <v>18856600.659999996</v>
      </c>
      <c r="E14" s="59">
        <f>C14/C20</f>
        <v>5.7643209426361225E-2</v>
      </c>
      <c r="F14" s="51" t="s">
        <v>46</v>
      </c>
      <c r="G14" s="51" t="s">
        <v>40</v>
      </c>
      <c r="H14" s="52" t="s">
        <v>40</v>
      </c>
      <c r="I14" s="52" t="s">
        <v>40</v>
      </c>
      <c r="J14" s="51" t="s">
        <v>40</v>
      </c>
      <c r="K14" s="52" t="s">
        <v>40</v>
      </c>
      <c r="L14" s="52"/>
      <c r="M14" s="52"/>
      <c r="N14" s="52"/>
      <c r="O14" s="52"/>
      <c r="P14" s="52"/>
      <c r="Q14" s="52"/>
      <c r="R14" s="52"/>
      <c r="S14" s="54">
        <v>6.866238586682491E-2</v>
      </c>
      <c r="T14" s="52"/>
      <c r="U14" s="52"/>
      <c r="V14" s="61"/>
    </row>
    <row r="15" spans="1:22" s="46" customFormat="1" ht="13.5" x14ac:dyDescent="0.25">
      <c r="A15" s="75" t="s">
        <v>56</v>
      </c>
      <c r="B15" s="76" t="s">
        <v>57</v>
      </c>
      <c r="C15" s="58">
        <f t="shared" si="0"/>
        <v>78524063.870581806</v>
      </c>
      <c r="D15" s="60">
        <v>153579719.84</v>
      </c>
      <c r="E15" s="59">
        <f>C15/C20</f>
        <v>0.46948164804477577</v>
      </c>
      <c r="F15" s="51" t="s">
        <v>40</v>
      </c>
      <c r="G15" s="51" t="s">
        <v>46</v>
      </c>
      <c r="H15" s="52" t="s">
        <v>40</v>
      </c>
      <c r="I15" s="52" t="s">
        <v>40</v>
      </c>
      <c r="J15" s="51" t="s">
        <v>40</v>
      </c>
      <c r="K15" s="52" t="s">
        <v>40</v>
      </c>
      <c r="L15" s="52"/>
      <c r="M15" s="52"/>
      <c r="N15" s="52"/>
      <c r="O15" s="52"/>
      <c r="P15" s="52"/>
      <c r="Q15" s="52"/>
      <c r="R15" s="52"/>
      <c r="S15" s="54">
        <v>0.5403108586297013</v>
      </c>
      <c r="T15" s="52"/>
      <c r="U15" s="52"/>
    </row>
    <row r="16" spans="1:22" s="46" customFormat="1" ht="37.15" customHeight="1" x14ac:dyDescent="0.2">
      <c r="A16" s="79" t="s">
        <v>62</v>
      </c>
      <c r="B16" s="102"/>
      <c r="C16" s="58">
        <f>D16/1.95583</f>
        <v>118192691.21038127</v>
      </c>
      <c r="D16" s="62">
        <f>D13+D14+D15</f>
        <v>231164811.25</v>
      </c>
      <c r="E16" s="59">
        <f>C16/C20</f>
        <v>0.70665343489800647</v>
      </c>
      <c r="F16" s="74">
        <f>E13+E14</f>
        <v>0.2371717868532307</v>
      </c>
      <c r="G16" s="74">
        <f>E15</f>
        <v>0.46948164804477577</v>
      </c>
      <c r="H16" s="52" t="s">
        <v>30</v>
      </c>
      <c r="I16" s="52" t="s">
        <v>30</v>
      </c>
      <c r="J16" s="52" t="s">
        <v>30</v>
      </c>
      <c r="K16" s="52" t="s">
        <v>30</v>
      </c>
      <c r="L16" s="63"/>
      <c r="M16" s="52"/>
      <c r="N16" s="52"/>
      <c r="O16" s="52"/>
      <c r="P16" s="52"/>
      <c r="Q16" s="52"/>
      <c r="R16" s="52"/>
      <c r="S16" s="54">
        <v>0.77340615647871569</v>
      </c>
      <c r="T16" s="52"/>
      <c r="U16" s="52"/>
    </row>
    <row r="17" spans="1:21" s="46" customFormat="1" ht="11.25" x14ac:dyDescent="0.2">
      <c r="A17" s="84" t="s">
        <v>87</v>
      </c>
      <c r="B17" s="86"/>
      <c r="C17" s="58">
        <f t="shared" si="0"/>
        <v>118192691.21038127</v>
      </c>
      <c r="D17" s="62">
        <f>D16+D10</f>
        <v>231164811.25</v>
      </c>
      <c r="E17" s="59">
        <f>C17/C20</f>
        <v>0.70665343489800647</v>
      </c>
      <c r="F17" s="74">
        <f>F16</f>
        <v>0.2371717868532307</v>
      </c>
      <c r="G17" s="74">
        <f>G16</f>
        <v>0.46948164804477577</v>
      </c>
      <c r="H17" s="52" t="s">
        <v>30</v>
      </c>
      <c r="I17" s="52" t="s">
        <v>30</v>
      </c>
      <c r="J17" s="52" t="s">
        <v>30</v>
      </c>
      <c r="K17" s="52" t="s">
        <v>30</v>
      </c>
      <c r="L17" s="52"/>
      <c r="M17" s="52"/>
      <c r="N17" s="52"/>
      <c r="O17" s="52"/>
      <c r="P17" s="52"/>
      <c r="Q17" s="52"/>
      <c r="R17" s="52"/>
      <c r="S17" s="54">
        <v>0.77340615647871569</v>
      </c>
      <c r="T17" s="52"/>
      <c r="U17" s="52"/>
    </row>
    <row r="18" spans="1:21" s="46" customFormat="1" ht="11.25" x14ac:dyDescent="0.2">
      <c r="A18" s="84" t="s">
        <v>88</v>
      </c>
      <c r="B18" s="85"/>
      <c r="C18" s="85"/>
      <c r="D18" s="85"/>
      <c r="E18" s="86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63"/>
      <c r="T18" s="52"/>
      <c r="U18" s="52"/>
    </row>
    <row r="19" spans="1:21" s="46" customFormat="1" ht="11.25" x14ac:dyDescent="0.2">
      <c r="A19" s="79" t="s">
        <v>65</v>
      </c>
      <c r="B19" s="80"/>
      <c r="C19" s="72">
        <f>D19/1.95583</f>
        <v>49064248.858749494</v>
      </c>
      <c r="D19" s="62">
        <v>95961329.845408022</v>
      </c>
      <c r="E19" s="59">
        <f>C19/C20</f>
        <v>0.29334656510199347</v>
      </c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4">
        <v>0.22659384352128431</v>
      </c>
      <c r="T19" s="52"/>
      <c r="U19" s="52"/>
    </row>
    <row r="20" spans="1:21" s="46" customFormat="1" ht="11.25" x14ac:dyDescent="0.2">
      <c r="A20" s="79" t="s">
        <v>89</v>
      </c>
      <c r="B20" s="80"/>
      <c r="C20" s="72">
        <f>D20/1.95583</f>
        <v>167256940.06913078</v>
      </c>
      <c r="D20" s="62">
        <f>D16+D19</f>
        <v>327126141.09540802</v>
      </c>
      <c r="E20" s="48" t="s">
        <v>67</v>
      </c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4">
        <v>1</v>
      </c>
      <c r="T20" s="52"/>
      <c r="U20" s="52"/>
    </row>
  </sheetData>
  <mergeCells count="22">
    <mergeCell ref="J11:K11"/>
    <mergeCell ref="A17:B17"/>
    <mergeCell ref="A18:E18"/>
    <mergeCell ref="A19:B19"/>
    <mergeCell ref="A20:B20"/>
    <mergeCell ref="A16:B16"/>
    <mergeCell ref="A12:E12"/>
    <mergeCell ref="A10:B10"/>
    <mergeCell ref="B4:E4"/>
    <mergeCell ref="F4:K4"/>
    <mergeCell ref="L4:Q4"/>
    <mergeCell ref="A7:U7"/>
    <mergeCell ref="A8:U8"/>
    <mergeCell ref="L11:M11"/>
    <mergeCell ref="N11:O11"/>
    <mergeCell ref="P11:Q11"/>
    <mergeCell ref="R11:S11"/>
    <mergeCell ref="T11:U11"/>
    <mergeCell ref="A11:B11"/>
    <mergeCell ref="D11:E11"/>
    <mergeCell ref="F11:G11"/>
    <mergeCell ref="H11:I11"/>
  </mergeCells>
  <hyperlinks>
    <hyperlink ref="K12" r:id="rId1" location="E0011" display="https://eur-lex.europa.eu/legal-content/EN/TXT/HTML/?uri=CELEX:02021R2178-20240101 - E0011" xr:uid="{5E40A34B-E142-4E60-988B-FFBBA914E1D2}"/>
    <hyperlink ref="J12" r:id="rId2" location="E0011" display="https://eur-lex.europa.eu/legal-content/EN/TXT/HTML/?uri=CELEX:02021R2178-20240101 - E0011" xr:uid="{D7C56DEA-D7F8-416F-9444-57FA1A2AE2B9}"/>
    <hyperlink ref="I12" r:id="rId3" location="E0011" display="https://eur-lex.europa.eu/legal-content/EN/TXT/HTML/?uri=CELEX:02021R2178-20240101 - E0011" xr:uid="{2E37A6ED-E97B-4705-9F25-0DC40845A0AD}"/>
    <hyperlink ref="H12" r:id="rId4" location="E0011" display="https://eur-lex.europa.eu/legal-content/EN/TXT/HTML/?uri=CELEX:02021R2178-20240101 - E0011" xr:uid="{3E302B34-DF90-4960-9CF6-ED4EE8790F37}"/>
    <hyperlink ref="G12" r:id="rId5" location="E0011" display="https://eur-lex.europa.eu/legal-content/EN/TXT/HTML/?uri=CELEX:02021R2178-20240101 - E0011" xr:uid="{D22CA215-01EF-4310-9CA8-C28027E27F62}"/>
    <hyperlink ref="F12" r:id="rId6" location="E0011" display="https://eur-lex.europa.eu/legal-content/EN/TXT/HTML/?uri=CELEX:02021R2178-20240101 - E0011" xr:uid="{C58F8B45-6077-4B54-AF10-B5AA716A2B11}"/>
    <hyperlink ref="A11" r:id="rId7" location="E0012" display="https://eur-lex.europa.eu/legal-content/EN/TXT/HTML/?uri=CELEX:02021R2178-20240101 - E0012" xr:uid="{1E1D70F3-D338-41DC-A393-C9E27F50D67A}"/>
    <hyperlink ref="B5" r:id="rId8" location="E0006" display="https://eur-lex.europa.eu/legal-content/EN/TXT/HTML/?uri=CELEX:02021R2178-20240101 - E0006" xr:uid="{A91D71D7-B80D-4251-894D-13E557E0DBD8}"/>
    <hyperlink ref="L4" r:id="rId9" location="E0013" display="https://eur-lex.europa.eu/legal-content/EN/TXT/HTML/?uri=CELEX:02021R2178-20240101 - E0013" xr:uid="{F2F9811B-3770-4BAA-A9FB-611D4BF80209}"/>
  </hyperlinks>
  <pageMargins left="0.7" right="0.7" top="0.75" bottom="0.75" header="0.3" footer="0.3"/>
  <pageSetup orientation="portrait" r:id="rId10"/>
  <headerFooter>
    <oddFooter>&amp;C_x000D_&amp;1#&amp;"Aptos"&amp;12&amp;K000000 TLP-Green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BEE73-1AC7-4934-A2EB-7B4D62EF6381}">
  <dimension ref="A1:U26"/>
  <sheetViews>
    <sheetView workbookViewId="0">
      <selection activeCell="D24" sqref="D24"/>
    </sheetView>
  </sheetViews>
  <sheetFormatPr defaultRowHeight="15" x14ac:dyDescent="0.25"/>
  <cols>
    <col min="1" max="1" width="52.28515625" customWidth="1"/>
    <col min="2" max="2" width="11.28515625" customWidth="1"/>
    <col min="3" max="3" width="12.85546875" customWidth="1"/>
    <col min="4" max="4" width="11.28515625" customWidth="1"/>
  </cols>
  <sheetData>
    <row r="1" spans="1:21" s="46" customFormat="1" ht="11.25" x14ac:dyDescent="0.2">
      <c r="A1" s="45" t="s">
        <v>91</v>
      </c>
    </row>
    <row r="2" spans="1:21" s="46" customFormat="1" ht="11.25" x14ac:dyDescent="0.2">
      <c r="A2" s="47"/>
    </row>
    <row r="3" spans="1:21" s="46" customFormat="1" ht="11.25" x14ac:dyDescent="0.2">
      <c r="A3" s="47"/>
    </row>
    <row r="4" spans="1:21" s="46" customFormat="1" ht="10.5" customHeight="1" x14ac:dyDescent="0.2">
      <c r="A4" s="48" t="s">
        <v>69</v>
      </c>
      <c r="B4" s="81" t="s">
        <v>1</v>
      </c>
      <c r="C4" s="82"/>
      <c r="D4" s="82"/>
      <c r="E4" s="83"/>
      <c r="F4" s="81" t="s">
        <v>2</v>
      </c>
      <c r="G4" s="82"/>
      <c r="H4" s="82"/>
      <c r="I4" s="82"/>
      <c r="J4" s="82"/>
      <c r="K4" s="83"/>
      <c r="L4" s="81" t="s">
        <v>92</v>
      </c>
      <c r="M4" s="82"/>
      <c r="N4" s="82"/>
      <c r="O4" s="82"/>
      <c r="P4" s="82"/>
      <c r="Q4" s="83"/>
      <c r="R4" s="49"/>
      <c r="S4" s="49"/>
      <c r="T4" s="49"/>
      <c r="U4" s="49"/>
    </row>
    <row r="5" spans="1:21" s="46" customFormat="1" ht="101.25" x14ac:dyDescent="0.2">
      <c r="A5" s="48" t="s">
        <v>5</v>
      </c>
      <c r="B5" s="50" t="s">
        <v>71</v>
      </c>
      <c r="C5" s="48" t="s">
        <v>93</v>
      </c>
      <c r="D5" s="48" t="s">
        <v>93</v>
      </c>
      <c r="E5" s="48" t="s">
        <v>94</v>
      </c>
      <c r="F5" s="48" t="s">
        <v>9</v>
      </c>
      <c r="G5" s="48" t="s">
        <v>10</v>
      </c>
      <c r="H5" s="48" t="s">
        <v>11</v>
      </c>
      <c r="I5" s="48" t="s">
        <v>12</v>
      </c>
      <c r="J5" s="48" t="s">
        <v>74</v>
      </c>
      <c r="K5" s="48" t="s">
        <v>75</v>
      </c>
      <c r="L5" s="48" t="s">
        <v>15</v>
      </c>
      <c r="M5" s="48" t="s">
        <v>16</v>
      </c>
      <c r="N5" s="48" t="s">
        <v>17</v>
      </c>
      <c r="O5" s="48" t="s">
        <v>18</v>
      </c>
      <c r="P5" s="48" t="s">
        <v>19</v>
      </c>
      <c r="Q5" s="48" t="s">
        <v>20</v>
      </c>
      <c r="R5" s="48" t="s">
        <v>21</v>
      </c>
      <c r="S5" s="48" t="s">
        <v>95</v>
      </c>
      <c r="T5" s="48" t="s">
        <v>23</v>
      </c>
      <c r="U5" s="48" t="s">
        <v>24</v>
      </c>
    </row>
    <row r="6" spans="1:21" s="46" customFormat="1" ht="22.5" x14ac:dyDescent="0.2">
      <c r="A6" s="51" t="s">
        <v>27</v>
      </c>
      <c r="B6" s="51"/>
      <c r="C6" s="51" t="s">
        <v>28</v>
      </c>
      <c r="D6" s="51" t="s">
        <v>29</v>
      </c>
      <c r="E6" s="51" t="s">
        <v>30</v>
      </c>
      <c r="F6" s="51" t="s">
        <v>77</v>
      </c>
      <c r="G6" s="51" t="s">
        <v>77</v>
      </c>
      <c r="H6" s="51" t="s">
        <v>77</v>
      </c>
      <c r="I6" s="51" t="s">
        <v>77</v>
      </c>
      <c r="J6" s="51" t="s">
        <v>77</v>
      </c>
      <c r="K6" s="51" t="s">
        <v>77</v>
      </c>
      <c r="L6" s="51" t="s">
        <v>78</v>
      </c>
      <c r="M6" s="51" t="s">
        <v>78</v>
      </c>
      <c r="N6" s="51" t="s">
        <v>78</v>
      </c>
      <c r="O6" s="51" t="s">
        <v>78</v>
      </c>
      <c r="P6" s="51" t="s">
        <v>78</v>
      </c>
      <c r="Q6" s="51" t="s">
        <v>78</v>
      </c>
      <c r="R6" s="51" t="s">
        <v>78</v>
      </c>
      <c r="S6" s="51" t="s">
        <v>30</v>
      </c>
      <c r="T6" s="51" t="s">
        <v>49</v>
      </c>
      <c r="U6" s="51" t="s">
        <v>33</v>
      </c>
    </row>
    <row r="7" spans="1:21" s="46" customFormat="1" ht="11.25" x14ac:dyDescent="0.2">
      <c r="A7" s="84" t="s">
        <v>79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6"/>
    </row>
    <row r="8" spans="1:21" s="46" customFormat="1" ht="11.25" x14ac:dyDescent="0.2">
      <c r="A8" s="84" t="s">
        <v>80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6"/>
    </row>
    <row r="9" spans="1:21" s="46" customFormat="1" ht="11.25" x14ac:dyDescent="0.2">
      <c r="A9" s="52" t="s">
        <v>81</v>
      </c>
      <c r="B9" s="52"/>
      <c r="C9" s="52"/>
      <c r="D9" s="52"/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6" t="s">
        <v>83</v>
      </c>
      <c r="M9" s="56" t="s">
        <v>83</v>
      </c>
      <c r="N9" s="56" t="s">
        <v>83</v>
      </c>
      <c r="O9" s="56" t="s">
        <v>83</v>
      </c>
      <c r="P9" s="56" t="s">
        <v>83</v>
      </c>
      <c r="Q9" s="56" t="s">
        <v>83</v>
      </c>
      <c r="R9" s="56" t="s">
        <v>83</v>
      </c>
      <c r="S9" s="55">
        <v>0</v>
      </c>
      <c r="T9" s="54">
        <v>0</v>
      </c>
      <c r="U9" s="54">
        <v>0</v>
      </c>
    </row>
    <row r="10" spans="1:21" s="46" customFormat="1" ht="11.25" x14ac:dyDescent="0.2">
      <c r="A10" s="79" t="s">
        <v>96</v>
      </c>
      <c r="B10" s="80"/>
      <c r="C10" s="69"/>
      <c r="D10" s="52"/>
      <c r="E10" s="56" t="s">
        <v>30</v>
      </c>
      <c r="F10" s="56" t="s">
        <v>30</v>
      </c>
      <c r="G10" s="56" t="s">
        <v>30</v>
      </c>
      <c r="H10" s="56" t="s">
        <v>30</v>
      </c>
      <c r="I10" s="56" t="s">
        <v>30</v>
      </c>
      <c r="J10" s="56" t="s">
        <v>30</v>
      </c>
      <c r="K10" s="56" t="s">
        <v>30</v>
      </c>
      <c r="L10" s="56" t="s">
        <v>46</v>
      </c>
      <c r="M10" s="56" t="s">
        <v>46</v>
      </c>
      <c r="N10" s="56" t="s">
        <v>46</v>
      </c>
      <c r="O10" s="56" t="s">
        <v>46</v>
      </c>
      <c r="P10" s="56" t="s">
        <v>46</v>
      </c>
      <c r="Q10" s="56" t="s">
        <v>46</v>
      </c>
      <c r="R10" s="56" t="s">
        <v>46</v>
      </c>
      <c r="S10" s="56" t="s">
        <v>30</v>
      </c>
      <c r="T10" s="52"/>
      <c r="U10" s="52"/>
    </row>
    <row r="11" spans="1:21" s="46" customFormat="1" ht="11.25" x14ac:dyDescent="0.2">
      <c r="A11" s="79" t="s">
        <v>41</v>
      </c>
      <c r="B11" s="80"/>
      <c r="C11" s="69"/>
      <c r="D11" s="52"/>
      <c r="E11" s="52" t="s">
        <v>30</v>
      </c>
      <c r="F11" s="52" t="s">
        <v>30</v>
      </c>
      <c r="G11" s="52" t="s">
        <v>30</v>
      </c>
      <c r="H11" s="52" t="s">
        <v>30</v>
      </c>
      <c r="I11" s="52" t="s">
        <v>30</v>
      </c>
      <c r="J11" s="52" t="s">
        <v>30</v>
      </c>
      <c r="K11" s="52" t="s">
        <v>30</v>
      </c>
      <c r="L11" s="52" t="s">
        <v>46</v>
      </c>
      <c r="M11" s="52" t="s">
        <v>46</v>
      </c>
      <c r="N11" s="52" t="s">
        <v>46</v>
      </c>
      <c r="O11" s="52" t="s">
        <v>46</v>
      </c>
      <c r="P11" s="52" t="s">
        <v>46</v>
      </c>
      <c r="Q11" s="52" t="s">
        <v>46</v>
      </c>
      <c r="R11" s="52" t="s">
        <v>46</v>
      </c>
      <c r="S11" s="52" t="s">
        <v>30</v>
      </c>
      <c r="T11" s="52" t="s">
        <v>49</v>
      </c>
      <c r="U11" s="52"/>
    </row>
    <row r="12" spans="1:21" s="46" customFormat="1" ht="11.25" x14ac:dyDescent="0.2">
      <c r="A12" s="79" t="s">
        <v>42</v>
      </c>
      <c r="B12" s="80"/>
      <c r="C12" s="69"/>
      <c r="D12" s="52"/>
      <c r="E12" s="52" t="s">
        <v>30</v>
      </c>
      <c r="F12" s="52" t="s">
        <v>30</v>
      </c>
      <c r="G12" s="52"/>
      <c r="H12" s="52"/>
      <c r="I12" s="52"/>
      <c r="J12" s="52"/>
      <c r="K12" s="52"/>
      <c r="L12" s="52" t="s">
        <v>46</v>
      </c>
      <c r="M12" s="52" t="s">
        <v>46</v>
      </c>
      <c r="N12" s="52" t="s">
        <v>46</v>
      </c>
      <c r="O12" s="52" t="s">
        <v>46</v>
      </c>
      <c r="P12" s="52" t="s">
        <v>46</v>
      </c>
      <c r="Q12" s="52" t="s">
        <v>46</v>
      </c>
      <c r="R12" s="52" t="s">
        <v>46</v>
      </c>
      <c r="S12" s="52" t="s">
        <v>30</v>
      </c>
      <c r="T12" s="52"/>
      <c r="U12" s="52" t="s">
        <v>33</v>
      </c>
    </row>
    <row r="13" spans="1:21" s="46" customFormat="1" ht="27" customHeight="1" x14ac:dyDescent="0.2">
      <c r="A13" s="79" t="s">
        <v>43</v>
      </c>
      <c r="B13" s="80"/>
      <c r="C13" s="71"/>
      <c r="D13" s="79"/>
      <c r="E13" s="80"/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79"/>
      <c r="Q13" s="80"/>
      <c r="R13" s="79"/>
      <c r="S13" s="80"/>
      <c r="T13" s="79"/>
      <c r="U13" s="80"/>
    </row>
    <row r="14" spans="1:21" s="46" customFormat="1" ht="11.25" x14ac:dyDescent="0.2">
      <c r="A14" s="52"/>
      <c r="B14" s="52"/>
      <c r="C14" s="52"/>
      <c r="D14" s="52"/>
      <c r="E14" s="52"/>
      <c r="F14" s="52" t="s">
        <v>84</v>
      </c>
      <c r="G14" s="52" t="s">
        <v>84</v>
      </c>
      <c r="H14" s="52" t="s">
        <v>84</v>
      </c>
      <c r="I14" s="52" t="s">
        <v>84</v>
      </c>
      <c r="J14" s="52" t="s">
        <v>84</v>
      </c>
      <c r="K14" s="52" t="s">
        <v>84</v>
      </c>
      <c r="L14" s="52"/>
      <c r="M14" s="52"/>
      <c r="N14" s="52"/>
      <c r="O14" s="52"/>
      <c r="P14" s="52"/>
      <c r="Q14" s="52"/>
      <c r="R14" s="52"/>
      <c r="S14" s="52"/>
      <c r="T14" s="53"/>
      <c r="U14" s="53"/>
    </row>
    <row r="15" spans="1:21" s="46" customFormat="1" ht="12" x14ac:dyDescent="0.2">
      <c r="A15" s="76" t="s">
        <v>97</v>
      </c>
      <c r="B15" s="77" t="s">
        <v>48</v>
      </c>
      <c r="C15" s="58">
        <f>D15/1.95583</f>
        <v>157482.82826217002</v>
      </c>
      <c r="D15" s="58">
        <v>308009.63999999996</v>
      </c>
      <c r="E15" s="67">
        <f t="shared" ref="E15:E21" si="0">C15/$C$24</f>
        <v>3.7922960401831083E-3</v>
      </c>
      <c r="F15" s="52" t="s">
        <v>46</v>
      </c>
      <c r="G15" s="51" t="s">
        <v>40</v>
      </c>
      <c r="H15" s="52" t="s">
        <v>40</v>
      </c>
      <c r="I15" s="52" t="s">
        <v>40</v>
      </c>
      <c r="J15" s="51" t="s">
        <v>40</v>
      </c>
      <c r="K15" s="52" t="s">
        <v>40</v>
      </c>
      <c r="L15" s="52"/>
      <c r="M15" s="52"/>
      <c r="N15" s="52"/>
      <c r="O15" s="52"/>
      <c r="P15" s="52"/>
      <c r="Q15" s="52"/>
      <c r="R15" s="52"/>
      <c r="S15" s="54">
        <v>8.672894154109911E-3</v>
      </c>
      <c r="T15" s="53"/>
      <c r="U15" s="53"/>
    </row>
    <row r="16" spans="1:21" s="46" customFormat="1" ht="12" x14ac:dyDescent="0.2">
      <c r="A16" s="76" t="s">
        <v>85</v>
      </c>
      <c r="B16" s="77" t="s">
        <v>86</v>
      </c>
      <c r="C16" s="58">
        <f t="shared" ref="C16:C20" si="1">D16/1.95583</f>
        <v>3171594.1518434631</v>
      </c>
      <c r="D16" s="58">
        <v>6203098.9900000002</v>
      </c>
      <c r="E16" s="78">
        <f t="shared" si="0"/>
        <v>7.6374193147463965E-2</v>
      </c>
      <c r="F16" s="51" t="s">
        <v>46</v>
      </c>
      <c r="G16" s="51" t="s">
        <v>40</v>
      </c>
      <c r="H16" s="52" t="s">
        <v>40</v>
      </c>
      <c r="I16" s="52" t="s">
        <v>40</v>
      </c>
      <c r="J16" s="51" t="s">
        <v>40</v>
      </c>
      <c r="K16" s="52" t="s">
        <v>40</v>
      </c>
      <c r="L16" s="52"/>
      <c r="M16" s="52"/>
      <c r="N16" s="52"/>
      <c r="O16" s="52"/>
      <c r="P16" s="52"/>
      <c r="Q16" s="52"/>
      <c r="R16" s="52"/>
      <c r="S16" s="54">
        <v>0.12757458629719268</v>
      </c>
      <c r="T16" s="53"/>
      <c r="U16" s="53"/>
    </row>
    <row r="17" spans="1:21" s="46" customFormat="1" ht="12" x14ac:dyDescent="0.2">
      <c r="A17" s="76" t="s">
        <v>54</v>
      </c>
      <c r="B17" s="77" t="s">
        <v>55</v>
      </c>
      <c r="C17" s="58">
        <f t="shared" si="1"/>
        <v>968925.64793463633</v>
      </c>
      <c r="D17" s="58">
        <v>1895053.8499999996</v>
      </c>
      <c r="E17" s="78">
        <f t="shared" si="0"/>
        <v>2.3332403528956928E-2</v>
      </c>
      <c r="F17" s="51" t="s">
        <v>46</v>
      </c>
      <c r="G17" s="51" t="s">
        <v>40</v>
      </c>
      <c r="H17" s="52" t="s">
        <v>40</v>
      </c>
      <c r="I17" s="52" t="s">
        <v>40</v>
      </c>
      <c r="J17" s="51" t="s">
        <v>40</v>
      </c>
      <c r="K17" s="52" t="s">
        <v>40</v>
      </c>
      <c r="L17" s="52"/>
      <c r="M17" s="52"/>
      <c r="N17" s="52"/>
      <c r="O17" s="52"/>
      <c r="P17" s="52"/>
      <c r="Q17" s="52"/>
      <c r="R17" s="52"/>
      <c r="S17" s="54">
        <v>4.0106715233044446E-2</v>
      </c>
      <c r="T17" s="53"/>
      <c r="U17" s="53"/>
    </row>
    <row r="18" spans="1:21" s="46" customFormat="1" ht="12" x14ac:dyDescent="0.2">
      <c r="A18" s="76" t="s">
        <v>60</v>
      </c>
      <c r="B18" s="77" t="s">
        <v>61</v>
      </c>
      <c r="C18" s="58">
        <f t="shared" si="1"/>
        <v>78325.912783830892</v>
      </c>
      <c r="D18" s="58">
        <v>153192.16999999998</v>
      </c>
      <c r="E18" s="67">
        <f t="shared" si="0"/>
        <v>1.8861424586518055E-3</v>
      </c>
      <c r="F18" s="52" t="s">
        <v>40</v>
      </c>
      <c r="G18" s="52" t="s">
        <v>40</v>
      </c>
      <c r="H18" s="52" t="s">
        <v>40</v>
      </c>
      <c r="I18" s="52" t="s">
        <v>40</v>
      </c>
      <c r="J18" s="52" t="s">
        <v>46</v>
      </c>
      <c r="K18" s="52" t="s">
        <v>40</v>
      </c>
      <c r="L18" s="52"/>
      <c r="M18" s="52"/>
      <c r="N18" s="52"/>
      <c r="O18" s="52"/>
      <c r="P18" s="52"/>
      <c r="Q18" s="52"/>
      <c r="R18" s="52"/>
      <c r="S18" s="54">
        <v>4.2927113736273066E-2</v>
      </c>
      <c r="T18" s="53"/>
      <c r="U18" s="53"/>
    </row>
    <row r="19" spans="1:21" s="46" customFormat="1" ht="12" x14ac:dyDescent="0.2">
      <c r="A19" s="76" t="s">
        <v>56</v>
      </c>
      <c r="B19" s="77" t="s">
        <v>57</v>
      </c>
      <c r="C19" s="58">
        <f t="shared" si="1"/>
        <v>34993540.548002638</v>
      </c>
      <c r="D19" s="58">
        <v>68441416.409999996</v>
      </c>
      <c r="E19" s="78">
        <f t="shared" si="0"/>
        <v>0.84266879580835918</v>
      </c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4" t="s">
        <v>101</v>
      </c>
      <c r="T19" s="53"/>
      <c r="U19" s="53"/>
    </row>
    <row r="20" spans="1:21" s="46" customFormat="1" ht="29.45" customHeight="1" x14ac:dyDescent="0.2">
      <c r="A20" s="79" t="s">
        <v>98</v>
      </c>
      <c r="B20" s="80"/>
      <c r="C20" s="58">
        <f t="shared" si="1"/>
        <v>39369869.088826738</v>
      </c>
      <c r="D20" s="62">
        <f>SUM(D15:D19)</f>
        <v>77000771.060000002</v>
      </c>
      <c r="E20" s="78">
        <f t="shared" si="0"/>
        <v>0.94805383098361495</v>
      </c>
      <c r="F20" s="54">
        <f>E15+E16+E17</f>
        <v>0.10349889271660401</v>
      </c>
      <c r="G20" s="52" t="s">
        <v>30</v>
      </c>
      <c r="H20" s="52" t="s">
        <v>30</v>
      </c>
      <c r="I20" s="52" t="s">
        <v>30</v>
      </c>
      <c r="J20" s="68">
        <f>E18</f>
        <v>1.8861424586518055E-3</v>
      </c>
      <c r="K20" s="52" t="s">
        <v>30</v>
      </c>
      <c r="L20" s="52"/>
      <c r="M20" s="52"/>
      <c r="N20" s="52"/>
      <c r="O20" s="52"/>
      <c r="P20" s="52"/>
      <c r="Q20" s="52"/>
      <c r="R20" s="52"/>
      <c r="S20" s="54">
        <v>0.21928130942062007</v>
      </c>
      <c r="T20" s="53"/>
      <c r="U20" s="53"/>
    </row>
    <row r="21" spans="1:21" s="46" customFormat="1" ht="11.25" x14ac:dyDescent="0.2">
      <c r="A21" s="84" t="s">
        <v>99</v>
      </c>
      <c r="B21" s="86"/>
      <c r="C21" s="58">
        <f>D21/1.95583</f>
        <v>39369869.088826738</v>
      </c>
      <c r="D21" s="62">
        <f>D20</f>
        <v>77000771.060000002</v>
      </c>
      <c r="E21" s="78">
        <f t="shared" si="0"/>
        <v>0.94805383098361495</v>
      </c>
      <c r="F21" s="64">
        <f>F20</f>
        <v>0.10349889271660401</v>
      </c>
      <c r="G21" s="64" t="s">
        <v>30</v>
      </c>
      <c r="H21" s="64" t="s">
        <v>30</v>
      </c>
      <c r="I21" s="64" t="s">
        <v>30</v>
      </c>
      <c r="J21" s="68">
        <f>J20</f>
        <v>1.8861424586518055E-3</v>
      </c>
      <c r="K21" s="64" t="s">
        <v>30</v>
      </c>
      <c r="L21" s="52"/>
      <c r="M21" s="52"/>
      <c r="N21" s="52"/>
      <c r="O21" s="52"/>
      <c r="P21" s="52"/>
      <c r="Q21" s="52"/>
      <c r="R21" s="52"/>
      <c r="S21" s="54">
        <v>0.21928130942062007</v>
      </c>
      <c r="T21" s="53"/>
      <c r="U21" s="53"/>
    </row>
    <row r="22" spans="1:21" s="46" customFormat="1" ht="11.25" x14ac:dyDescent="0.2">
      <c r="A22" s="84" t="s">
        <v>88</v>
      </c>
      <c r="B22" s="85"/>
      <c r="C22" s="85"/>
      <c r="D22" s="85"/>
      <c r="E22" s="86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3"/>
      <c r="U22" s="53"/>
    </row>
    <row r="23" spans="1:21" s="46" customFormat="1" ht="11.25" x14ac:dyDescent="0.2">
      <c r="A23" s="79" t="s">
        <v>100</v>
      </c>
      <c r="B23" s="80"/>
      <c r="C23" s="72">
        <f>D23/1.95883</f>
        <v>2217466.6203805334</v>
      </c>
      <c r="D23" s="62">
        <v>4343640.1400000006</v>
      </c>
      <c r="E23" s="65">
        <f>C23/$C$24</f>
        <v>5.339813855582988E-2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4">
        <v>0.78</v>
      </c>
      <c r="T23" s="53"/>
      <c r="U23" s="53"/>
    </row>
    <row r="24" spans="1:21" s="46" customFormat="1" ht="11.25" x14ac:dyDescent="0.2">
      <c r="A24" s="79" t="s">
        <v>89</v>
      </c>
      <c r="B24" s="80"/>
      <c r="C24" s="72">
        <f>D24/1.95883</f>
        <v>41527039.712481432</v>
      </c>
      <c r="D24" s="62">
        <f>D20+D23</f>
        <v>81344411.200000003</v>
      </c>
      <c r="E24" s="66" t="s">
        <v>67</v>
      </c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4">
        <v>1</v>
      </c>
      <c r="T24" s="53"/>
      <c r="U24" s="53"/>
    </row>
    <row r="26" spans="1:21" x14ac:dyDescent="0.25">
      <c r="C26" s="58"/>
    </row>
  </sheetData>
  <mergeCells count="23">
    <mergeCell ref="A24:B24"/>
    <mergeCell ref="A20:B20"/>
    <mergeCell ref="A21:B21"/>
    <mergeCell ref="A22:E22"/>
    <mergeCell ref="A23:B23"/>
    <mergeCell ref="T13:U13"/>
    <mergeCell ref="A11:B11"/>
    <mergeCell ref="A12:B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A10:B10"/>
    <mergeCell ref="B4:E4"/>
    <mergeCell ref="F4:K4"/>
    <mergeCell ref="L4:Q4"/>
    <mergeCell ref="A7:U7"/>
    <mergeCell ref="A8:U8"/>
  </mergeCells>
  <hyperlinks>
    <hyperlink ref="L4" r:id="rId1" location="E0028" display="https://eur-lex.europa.eu/legal-content/EN/TXT/HTML/?uri=CELEX:02021R2178-20240101 - E0028" xr:uid="{1C9F3814-CE76-4A4C-8370-CDC7BB21222A}"/>
    <hyperlink ref="B5" r:id="rId2" location="E0022" display="https://eur-lex.europa.eu/legal-content/EN/TXT/HTML/?uri=CELEX:02021R2178-20240101 - E0022" xr:uid="{6C4CBE55-FBED-4139-B949-654BD8648899}"/>
    <hyperlink ref="A13" r:id="rId3" location="E0028" display="https://eur-lex.europa.eu/legal-content/EN/TXT/HTML/?uri=CELEX:02021R2178-20240101 - E0028" xr:uid="{A801EB16-1FFA-462A-9EE2-99BAC3DFF0B1}"/>
    <hyperlink ref="F14" r:id="rId4" location="E0027" display="https://eur-lex.europa.eu/legal-content/EN/TXT/HTML/?uri=CELEX:02021R2178-20240101 - E0027" xr:uid="{B5036261-12E8-473E-8D8E-F528606A9BDC}"/>
    <hyperlink ref="G14" r:id="rId5" location="E0027" display="https://eur-lex.europa.eu/legal-content/EN/TXT/HTML/?uri=CELEX:02021R2178-20240101 - E0027" xr:uid="{BC916973-C252-481F-8D7A-B5E6140788F3}"/>
    <hyperlink ref="H14" r:id="rId6" location="E0027" display="https://eur-lex.europa.eu/legal-content/EN/TXT/HTML/?uri=CELEX:02021R2178-20240101 - E0027" xr:uid="{66175D1C-B7A8-4470-B1BE-39A0F0F97E6B}"/>
    <hyperlink ref="I14" r:id="rId7" location="E0027" display="https://eur-lex.europa.eu/legal-content/EN/TXT/HTML/?uri=CELEX:02021R2178-20240101 - E0027" xr:uid="{C5E6D1D7-7677-4984-BDE1-025199205425}"/>
    <hyperlink ref="J14" r:id="rId8" location="E0027" display="https://eur-lex.europa.eu/legal-content/EN/TXT/HTML/?uri=CELEX:02021R2178-20240101 - E0027" xr:uid="{84753828-3AC0-495E-8961-2A097CAC25D3}"/>
    <hyperlink ref="K14" r:id="rId9" location="E0027" display="https://eur-lex.europa.eu/legal-content/EN/TXT/HTML/?uri=CELEX:02021R2178-20240101 - E0027" xr:uid="{5F7FBA93-B5E0-4098-8E15-CF1F05690909}"/>
  </hyperlinks>
  <pageMargins left="0.7" right="0.7" top="0.75" bottom="0.75" header="0.3" footer="0.3"/>
  <headerFooter>
    <oddFooter>&amp;C_x000D_&amp;1#&amp;"Aptos"&amp;12&amp;K000000 TLP-Green Internal</oddFooter>
  </headerFooter>
</worksheet>
</file>

<file path=docMetadata/LabelInfo.xml><?xml version="1.0" encoding="utf-8"?>
<clbl:labelList xmlns:clbl="http://schemas.microsoft.com/office/2020/mipLabelMetadata">
  <clbl:label id="{9a2bdbd9-07f8-4e4a-a891-a850c93fbb96}" enabled="1" method="Standard" siteId="{23f53b73-2636-4408-a552-d4481184951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CAPEX</vt:lpstr>
      <vt:lpstr>Turnover</vt:lpstr>
      <vt:lpstr>OPEX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 Ivanova Ivanova</dc:creator>
  <cp:lastModifiedBy>Svetlozar T. Nikolov</cp:lastModifiedBy>
  <dcterms:created xsi:type="dcterms:W3CDTF">2026-04-01T10:59:59Z</dcterms:created>
  <dcterms:modified xsi:type="dcterms:W3CDTF">2026-06-11T13:26:04Z</dcterms:modified>
</cp:coreProperties>
</file>